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jlloyd\Desktop\"/>
    </mc:Choice>
  </mc:AlternateContent>
  <xr:revisionPtr revIDLastSave="0" documentId="8_{6C4D1C7D-565E-4736-B4B4-6E0B317D1722}" xr6:coauthVersionLast="47" xr6:coauthVersionMax="47" xr10:uidLastSave="{00000000-0000-0000-0000-000000000000}"/>
  <bookViews>
    <workbookView xWindow="-108" yWindow="-108" windowWidth="23256" windowHeight="12576" xr2:uid="{00000000-000D-0000-FFFF-FFFF00000000}"/>
  </bookViews>
  <sheets>
    <sheet name="Protection Occupations" sheetId="1" r:id="rId1"/>
  </sheets>
  <definedNames>
    <definedName name="_xlnm._FilterDatabase" localSheetId="0" hidden="1">'Protection Occupations'!$A$6:$Q$443</definedName>
    <definedName name="_xlnm.Print_Area" localSheetId="0">'Protection Occupations'!$A$8:$Q$457</definedName>
    <definedName name="_xlnm.Print_Titles" localSheetId="0">'Protection Occupations'!$1:$7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1" l="1"/>
  <c r="K7" i="1"/>
  <c r="L447" i="1"/>
  <c r="D443" i="1"/>
  <c r="E443" i="1" s="1"/>
  <c r="D442" i="1"/>
  <c r="M442" i="1" s="1"/>
  <c r="D441" i="1"/>
  <c r="N441" i="1" s="1"/>
  <c r="D440" i="1"/>
  <c r="O440" i="1" s="1"/>
  <c r="D439" i="1"/>
  <c r="G439" i="1" s="1"/>
  <c r="D438" i="1"/>
  <c r="M438" i="1" s="1"/>
  <c r="D437" i="1"/>
  <c r="D436" i="1"/>
  <c r="O436" i="1" s="1"/>
  <c r="D435" i="1"/>
  <c r="O435" i="1" s="1"/>
  <c r="D434" i="1"/>
  <c r="D433" i="1"/>
  <c r="N433" i="1" s="1"/>
  <c r="D432" i="1"/>
  <c r="D431" i="1"/>
  <c r="G431" i="1" s="1"/>
  <c r="D430" i="1"/>
  <c r="M430" i="1" s="1"/>
  <c r="D429" i="1"/>
  <c r="N429" i="1" s="1"/>
  <c r="D428" i="1"/>
  <c r="D427" i="1"/>
  <c r="O427" i="1" s="1"/>
  <c r="D426" i="1"/>
  <c r="J426" i="1" s="1"/>
  <c r="D425" i="1"/>
  <c r="N425" i="1" s="1"/>
  <c r="D424" i="1"/>
  <c r="O424" i="1" s="1"/>
  <c r="D423" i="1"/>
  <c r="G423" i="1" s="1"/>
  <c r="D422" i="1"/>
  <c r="F422" i="1" s="1"/>
  <c r="D421" i="1"/>
  <c r="M421" i="1" s="1"/>
  <c r="D420" i="1"/>
  <c r="D419" i="1"/>
  <c r="F419" i="1" s="1"/>
  <c r="D418" i="1"/>
  <c r="D417" i="1"/>
  <c r="N417" i="1" s="1"/>
  <c r="D416" i="1"/>
  <c r="D415" i="1"/>
  <c r="G415" i="1" s="1"/>
  <c r="D414" i="1"/>
  <c r="D413" i="1"/>
  <c r="M413" i="1" s="1"/>
  <c r="D412" i="1"/>
  <c r="I412" i="1" s="1"/>
  <c r="D411" i="1"/>
  <c r="F411" i="1" s="1"/>
  <c r="D410" i="1"/>
  <c r="O410" i="1" s="1"/>
  <c r="D409" i="1"/>
  <c r="N409" i="1" s="1"/>
  <c r="D408" i="1"/>
  <c r="O408" i="1" s="1"/>
  <c r="D407" i="1"/>
  <c r="E407" i="1" s="1"/>
  <c r="D406" i="1"/>
  <c r="M406" i="1" s="1"/>
  <c r="D405" i="1"/>
  <c r="F405" i="1" s="1"/>
  <c r="D404" i="1"/>
  <c r="G404" i="1" s="1"/>
  <c r="D403" i="1"/>
  <c r="J403" i="1" s="1"/>
  <c r="D402" i="1"/>
  <c r="M402" i="1" s="1"/>
  <c r="D401" i="1"/>
  <c r="Q401" i="1" s="1"/>
  <c r="D400" i="1"/>
  <c r="D399" i="1"/>
  <c r="F399" i="1" s="1"/>
  <c r="D398" i="1"/>
  <c r="M398" i="1" s="1"/>
  <c r="D397" i="1"/>
  <c r="O397" i="1" s="1"/>
  <c r="D396" i="1"/>
  <c r="M396" i="1" s="1"/>
  <c r="D395" i="1"/>
  <c r="O395" i="1" s="1"/>
  <c r="D394" i="1"/>
  <c r="G394" i="1" s="1"/>
  <c r="D393" i="1"/>
  <c r="N393" i="1" s="1"/>
  <c r="D392" i="1"/>
  <c r="D391" i="1"/>
  <c r="M391" i="1" s="1"/>
  <c r="D390" i="1"/>
  <c r="E390" i="1" s="1"/>
  <c r="D389" i="1"/>
  <c r="O389" i="1" s="1"/>
  <c r="D388" i="1"/>
  <c r="D387" i="1"/>
  <c r="J387" i="1" s="1"/>
  <c r="D386" i="1"/>
  <c r="N386" i="1" s="1"/>
  <c r="D385" i="1"/>
  <c r="N385" i="1" s="1"/>
  <c r="D384" i="1"/>
  <c r="G384" i="1" s="1"/>
  <c r="D383" i="1"/>
  <c r="D382" i="1"/>
  <c r="N382" i="1" s="1"/>
  <c r="D381" i="1"/>
  <c r="O381" i="1" s="1"/>
  <c r="D380" i="1"/>
  <c r="O380" i="1" s="1"/>
  <c r="D379" i="1"/>
  <c r="J379" i="1" s="1"/>
  <c r="D378" i="1"/>
  <c r="N378" i="1" s="1"/>
  <c r="D377" i="1"/>
  <c r="Q377" i="1" s="1"/>
  <c r="D376" i="1"/>
  <c r="D375" i="1"/>
  <c r="O375" i="1" s="1"/>
  <c r="D374" i="1"/>
  <c r="N374" i="1" s="1"/>
  <c r="D373" i="1"/>
  <c r="D372" i="1"/>
  <c r="D371" i="1"/>
  <c r="M371" i="1" s="1"/>
  <c r="D370" i="1"/>
  <c r="H370" i="1" s="1"/>
  <c r="D369" i="1"/>
  <c r="D368" i="1"/>
  <c r="G368" i="1" s="1"/>
  <c r="D367" i="1"/>
  <c r="M367" i="1" s="1"/>
  <c r="D366" i="1"/>
  <c r="M366" i="1" s="1"/>
  <c r="D365" i="1"/>
  <c r="G365" i="1" s="1"/>
  <c r="D364" i="1"/>
  <c r="O364" i="1" s="1"/>
  <c r="D363" i="1"/>
  <c r="O363" i="1" s="1"/>
  <c r="D362" i="1"/>
  <c r="H362" i="1" s="1"/>
  <c r="D361" i="1"/>
  <c r="H361" i="1" s="1"/>
  <c r="D360" i="1"/>
  <c r="G360" i="1" s="1"/>
  <c r="D359" i="1"/>
  <c r="N359" i="1" s="1"/>
  <c r="D358" i="1"/>
  <c r="D357" i="1"/>
  <c r="Q357" i="1" s="1"/>
  <c r="D356" i="1"/>
  <c r="E356" i="1" s="1"/>
  <c r="D355" i="1"/>
  <c r="J355" i="1" s="1"/>
  <c r="D354" i="1"/>
  <c r="Q354" i="1" s="1"/>
  <c r="D353" i="1"/>
  <c r="J353" i="1" s="1"/>
  <c r="D352" i="1"/>
  <c r="E352" i="1" s="1"/>
  <c r="D351" i="1"/>
  <c r="H351" i="1" s="1"/>
  <c r="D350" i="1"/>
  <c r="N350" i="1" s="1"/>
  <c r="D349" i="1"/>
  <c r="Q349" i="1" s="1"/>
  <c r="D348" i="1"/>
  <c r="D347" i="1"/>
  <c r="D346" i="1"/>
  <c r="M346" i="1" s="1"/>
  <c r="D345" i="1"/>
  <c r="D344" i="1"/>
  <c r="Q344" i="1" s="1"/>
  <c r="D343" i="1"/>
  <c r="D342" i="1"/>
  <c r="D341" i="1"/>
  <c r="D340" i="1"/>
  <c r="N340" i="1" s="1"/>
  <c r="D339" i="1"/>
  <c r="O339" i="1" s="1"/>
  <c r="D338" i="1"/>
  <c r="N338" i="1" s="1"/>
  <c r="D337" i="1"/>
  <c r="N337" i="1" s="1"/>
  <c r="D336" i="1"/>
  <c r="D335" i="1"/>
  <c r="O335" i="1" s="1"/>
  <c r="D334" i="1"/>
  <c r="J334" i="1" s="1"/>
  <c r="D333" i="1"/>
  <c r="I333" i="1" s="1"/>
  <c r="D332" i="1"/>
  <c r="E332" i="1" s="1"/>
  <c r="D331" i="1"/>
  <c r="D330" i="1"/>
  <c r="E330" i="1" s="1"/>
  <c r="D329" i="1"/>
  <c r="M329" i="1" s="1"/>
  <c r="D328" i="1"/>
  <c r="D327" i="1"/>
  <c r="E327" i="1" s="1"/>
  <c r="D326" i="1"/>
  <c r="D325" i="1"/>
  <c r="N325" i="1" s="1"/>
  <c r="D324" i="1"/>
  <c r="D323" i="1"/>
  <c r="M323" i="1" s="1"/>
  <c r="D322" i="1"/>
  <c r="M322" i="1" s="1"/>
  <c r="D321" i="1"/>
  <c r="J321" i="1" s="1"/>
  <c r="D320" i="1"/>
  <c r="O320" i="1" s="1"/>
  <c r="D319" i="1"/>
  <c r="E319" i="1" s="1"/>
  <c r="D318" i="1"/>
  <c r="I318" i="1" s="1"/>
  <c r="D317" i="1"/>
  <c r="H317" i="1" s="1"/>
  <c r="D316" i="1"/>
  <c r="M316" i="1" s="1"/>
  <c r="D315" i="1"/>
  <c r="M315" i="1" s="1"/>
  <c r="D314" i="1"/>
  <c r="M314" i="1" s="1"/>
  <c r="D313" i="1"/>
  <c r="E313" i="1" s="1"/>
  <c r="D312" i="1"/>
  <c r="I312" i="1" s="1"/>
  <c r="D311" i="1"/>
  <c r="E311" i="1" s="1"/>
  <c r="D310" i="1"/>
  <c r="J310" i="1" s="1"/>
  <c r="D309" i="1"/>
  <c r="N309" i="1" s="1"/>
  <c r="D308" i="1"/>
  <c r="N308" i="1" s="1"/>
  <c r="D307" i="1"/>
  <c r="M307" i="1" s="1"/>
  <c r="D306" i="1"/>
  <c r="M306" i="1" s="1"/>
  <c r="D305" i="1"/>
  <c r="E305" i="1" s="1"/>
  <c r="D304" i="1"/>
  <c r="Q304" i="1" s="1"/>
  <c r="D303" i="1"/>
  <c r="D302" i="1"/>
  <c r="M302" i="1" s="1"/>
  <c r="D301" i="1"/>
  <c r="Q301" i="1" s="1"/>
  <c r="D300" i="1"/>
  <c r="F300" i="1" s="1"/>
  <c r="D299" i="1"/>
  <c r="M299" i="1" s="1"/>
  <c r="D298" i="1"/>
  <c r="M298" i="1" s="1"/>
  <c r="D297" i="1"/>
  <c r="N297" i="1" s="1"/>
  <c r="D296" i="1"/>
  <c r="D295" i="1"/>
  <c r="O295" i="1" s="1"/>
  <c r="D294" i="1"/>
  <c r="D293" i="1"/>
  <c r="N293" i="1" s="1"/>
  <c r="D292" i="1"/>
  <c r="E292" i="1" s="1"/>
  <c r="D291" i="1"/>
  <c r="E291" i="1" s="1"/>
  <c r="D290" i="1"/>
  <c r="D289" i="1"/>
  <c r="N289" i="1" s="1"/>
  <c r="D288" i="1"/>
  <c r="O288" i="1" s="1"/>
  <c r="D287" i="1"/>
  <c r="D286" i="1"/>
  <c r="D285" i="1"/>
  <c r="N285" i="1" s="1"/>
  <c r="D284" i="1"/>
  <c r="F284" i="1" s="1"/>
  <c r="D283" i="1"/>
  <c r="G283" i="1" s="1"/>
  <c r="D282" i="1"/>
  <c r="E282" i="1" s="1"/>
  <c r="D281" i="1"/>
  <c r="D280" i="1"/>
  <c r="O280" i="1" s="1"/>
  <c r="D279" i="1"/>
  <c r="D278" i="1"/>
  <c r="J278" i="1" s="1"/>
  <c r="D277" i="1"/>
  <c r="M277" i="1" s="1"/>
  <c r="D276" i="1"/>
  <c r="O276" i="1" s="1"/>
  <c r="D275" i="1"/>
  <c r="G275" i="1" s="1"/>
  <c r="D274" i="1"/>
  <c r="M274" i="1" s="1"/>
  <c r="D273" i="1"/>
  <c r="E273" i="1" s="1"/>
  <c r="D272" i="1"/>
  <c r="O272" i="1" s="1"/>
  <c r="D271" i="1"/>
  <c r="N271" i="1" s="1"/>
  <c r="D270" i="1"/>
  <c r="D269" i="1"/>
  <c r="M269" i="1" s="1"/>
  <c r="D268" i="1"/>
  <c r="N268" i="1" s="1"/>
  <c r="D267" i="1"/>
  <c r="G267" i="1" s="1"/>
  <c r="D266" i="1"/>
  <c r="M266" i="1" s="1"/>
  <c r="D265" i="1"/>
  <c r="D264" i="1"/>
  <c r="O264" i="1" s="1"/>
  <c r="D263" i="1"/>
  <c r="F263" i="1" s="1"/>
  <c r="D262" i="1"/>
  <c r="M262" i="1" s="1"/>
  <c r="D261" i="1"/>
  <c r="M261" i="1" s="1"/>
  <c r="D260" i="1"/>
  <c r="D259" i="1"/>
  <c r="G259" i="1" s="1"/>
  <c r="D258" i="1"/>
  <c r="M258" i="1" s="1"/>
  <c r="D257" i="1"/>
  <c r="N257" i="1" s="1"/>
  <c r="D256" i="1"/>
  <c r="N256" i="1" s="1"/>
  <c r="D255" i="1"/>
  <c r="O255" i="1" s="1"/>
  <c r="D254" i="1"/>
  <c r="I254" i="1" s="1"/>
  <c r="D253" i="1"/>
  <c r="M253" i="1" s="1"/>
  <c r="D252" i="1"/>
  <c r="D251" i="1"/>
  <c r="Q251" i="1" s="1"/>
  <c r="D250" i="1"/>
  <c r="G250" i="1" s="1"/>
  <c r="D249" i="1"/>
  <c r="M249" i="1" s="1"/>
  <c r="D248" i="1"/>
  <c r="F248" i="1" s="1"/>
  <c r="D247" i="1"/>
  <c r="F247" i="1" s="1"/>
  <c r="D246" i="1"/>
  <c r="E246" i="1" s="1"/>
  <c r="D245" i="1"/>
  <c r="M245" i="1" s="1"/>
  <c r="D244" i="1"/>
  <c r="M244" i="1" s="1"/>
  <c r="D243" i="1"/>
  <c r="D242" i="1"/>
  <c r="O242" i="1" s="1"/>
  <c r="D241" i="1"/>
  <c r="G241" i="1" s="1"/>
  <c r="D240" i="1"/>
  <c r="H240" i="1" s="1"/>
  <c r="D239" i="1"/>
  <c r="D238" i="1"/>
  <c r="E238" i="1" s="1"/>
  <c r="D237" i="1"/>
  <c r="M237" i="1" s="1"/>
  <c r="D236" i="1"/>
  <c r="M236" i="1" s="1"/>
  <c r="D235" i="1"/>
  <c r="E235" i="1" s="1"/>
  <c r="D234" i="1"/>
  <c r="O234" i="1" s="1"/>
  <c r="D233" i="1"/>
  <c r="D232" i="1"/>
  <c r="I232" i="1" s="1"/>
  <c r="D231" i="1"/>
  <c r="D230" i="1"/>
  <c r="F230" i="1" s="1"/>
  <c r="D229" i="1"/>
  <c r="M229" i="1" s="1"/>
  <c r="D228" i="1"/>
  <c r="M228" i="1" s="1"/>
  <c r="D227" i="1"/>
  <c r="Q227" i="1" s="1"/>
  <c r="D226" i="1"/>
  <c r="I226" i="1" s="1"/>
  <c r="D225" i="1"/>
  <c r="D224" i="1"/>
  <c r="D223" i="1"/>
  <c r="Q223" i="1" s="1"/>
  <c r="D222" i="1"/>
  <c r="D221" i="1"/>
  <c r="M221" i="1" s="1"/>
  <c r="D220" i="1"/>
  <c r="M220" i="1" s="1"/>
  <c r="D219" i="1"/>
  <c r="D218" i="1"/>
  <c r="O218" i="1" s="1"/>
  <c r="D217" i="1"/>
  <c r="E217" i="1" s="1"/>
  <c r="D216" i="1"/>
  <c r="D215" i="1"/>
  <c r="F215" i="1" s="1"/>
  <c r="D214" i="1"/>
  <c r="E214" i="1" s="1"/>
  <c r="D213" i="1"/>
  <c r="D212" i="1"/>
  <c r="M212" i="1" s="1"/>
  <c r="D211" i="1"/>
  <c r="E211" i="1" s="1"/>
  <c r="D210" i="1"/>
  <c r="O210" i="1" s="1"/>
  <c r="D209" i="1"/>
  <c r="E209" i="1" s="1"/>
  <c r="D208" i="1"/>
  <c r="I208" i="1" s="1"/>
  <c r="D207" i="1"/>
  <c r="F207" i="1" s="1"/>
  <c r="D206" i="1"/>
  <c r="I206" i="1" s="1"/>
  <c r="D205" i="1"/>
  <c r="M205" i="1" s="1"/>
  <c r="D204" i="1"/>
  <c r="M204" i="1" s="1"/>
  <c r="D203" i="1"/>
  <c r="E203" i="1" s="1"/>
  <c r="D202" i="1"/>
  <c r="E202" i="1" s="1"/>
  <c r="D201" i="1"/>
  <c r="G201" i="1" s="1"/>
  <c r="D200" i="1"/>
  <c r="D199" i="1"/>
  <c r="D198" i="1"/>
  <c r="D197" i="1"/>
  <c r="E197" i="1" s="1"/>
  <c r="D196" i="1"/>
  <c r="M196" i="1" s="1"/>
  <c r="D195" i="1"/>
  <c r="D194" i="1"/>
  <c r="O194" i="1" s="1"/>
  <c r="D193" i="1"/>
  <c r="D192" i="1"/>
  <c r="D191" i="1"/>
  <c r="D190" i="1"/>
  <c r="E190" i="1" s="1"/>
  <c r="D189" i="1"/>
  <c r="D188" i="1"/>
  <c r="D187" i="1"/>
  <c r="Q187" i="1" s="1"/>
  <c r="D186" i="1"/>
  <c r="E186" i="1" s="1"/>
  <c r="D185" i="1"/>
  <c r="E185" i="1" s="1"/>
  <c r="D184" i="1"/>
  <c r="D183" i="1"/>
  <c r="F183" i="1" s="1"/>
  <c r="D182" i="1"/>
  <c r="E182" i="1" s="1"/>
  <c r="D181" i="1"/>
  <c r="F181" i="1" s="1"/>
  <c r="D180" i="1"/>
  <c r="M180" i="1" s="1"/>
  <c r="D179" i="1"/>
  <c r="Q179" i="1" s="1"/>
  <c r="D178" i="1"/>
  <c r="D177" i="1"/>
  <c r="O177" i="1" s="1"/>
  <c r="D176" i="1"/>
  <c r="G176" i="1" s="1"/>
  <c r="D175" i="1"/>
  <c r="F175" i="1" s="1"/>
  <c r="D174" i="1"/>
  <c r="D173" i="1"/>
  <c r="G173" i="1" s="1"/>
  <c r="D172" i="1"/>
  <c r="E172" i="1" s="1"/>
  <c r="D171" i="1"/>
  <c r="Q171" i="1" s="1"/>
  <c r="D170" i="1"/>
  <c r="D169" i="1"/>
  <c r="D168" i="1"/>
  <c r="I168" i="1" s="1"/>
  <c r="D167" i="1"/>
  <c r="O167" i="1" s="1"/>
  <c r="D166" i="1"/>
  <c r="D165" i="1"/>
  <c r="D164" i="1"/>
  <c r="D163" i="1"/>
  <c r="Q163" i="1" s="1"/>
  <c r="D162" i="1"/>
  <c r="M162" i="1" s="1"/>
  <c r="D161" i="1"/>
  <c r="M161" i="1" s="1"/>
  <c r="D160" i="1"/>
  <c r="O160" i="1" s="1"/>
  <c r="D159" i="1"/>
  <c r="G159" i="1" s="1"/>
  <c r="D158" i="1"/>
  <c r="J158" i="1" s="1"/>
  <c r="D157" i="1"/>
  <c r="D156" i="1"/>
  <c r="O156" i="1" s="1"/>
  <c r="D155" i="1"/>
  <c r="G155" i="1" s="1"/>
  <c r="D154" i="1"/>
  <c r="D153" i="1"/>
  <c r="J153" i="1" s="1"/>
  <c r="D152" i="1"/>
  <c r="O152" i="1" s="1"/>
  <c r="D151" i="1"/>
  <c r="G151" i="1" s="1"/>
  <c r="D150" i="1"/>
  <c r="D149" i="1"/>
  <c r="N149" i="1" s="1"/>
  <c r="D148" i="1"/>
  <c r="O148" i="1" s="1"/>
  <c r="D147" i="1"/>
  <c r="G147" i="1" s="1"/>
  <c r="D146" i="1"/>
  <c r="M146" i="1" s="1"/>
  <c r="D145" i="1"/>
  <c r="D144" i="1"/>
  <c r="O144" i="1" s="1"/>
  <c r="D143" i="1"/>
  <c r="O143" i="1" s="1"/>
  <c r="D142" i="1"/>
  <c r="D141" i="1"/>
  <c r="Q141" i="1" s="1"/>
  <c r="D140" i="1"/>
  <c r="E140" i="1" s="1"/>
  <c r="D139" i="1"/>
  <c r="G139" i="1" s="1"/>
  <c r="D138" i="1"/>
  <c r="M138" i="1" s="1"/>
  <c r="D137" i="1"/>
  <c r="J137" i="1" s="1"/>
  <c r="D136" i="1"/>
  <c r="O136" i="1" s="1"/>
  <c r="D135" i="1"/>
  <c r="O135" i="1" s="1"/>
  <c r="D134" i="1"/>
  <c r="D133" i="1"/>
  <c r="M133" i="1" s="1"/>
  <c r="D132" i="1"/>
  <c r="O132" i="1" s="1"/>
  <c r="D131" i="1"/>
  <c r="G131" i="1" s="1"/>
  <c r="D130" i="1"/>
  <c r="F130" i="1" s="1"/>
  <c r="D129" i="1"/>
  <c r="H129" i="1" s="1"/>
  <c r="D128" i="1"/>
  <c r="O128" i="1" s="1"/>
  <c r="D127" i="1"/>
  <c r="O127" i="1" s="1"/>
  <c r="D126" i="1"/>
  <c r="D125" i="1"/>
  <c r="O125" i="1" s="1"/>
  <c r="D124" i="1"/>
  <c r="M124" i="1" s="1"/>
  <c r="D123" i="1"/>
  <c r="D122" i="1"/>
  <c r="D121" i="1"/>
  <c r="Q121" i="1" s="1"/>
  <c r="D120" i="1"/>
  <c r="E120" i="1" s="1"/>
  <c r="D119" i="1"/>
  <c r="J119" i="1" s="1"/>
  <c r="D118" i="1"/>
  <c r="J118" i="1" s="1"/>
  <c r="D117" i="1"/>
  <c r="M117" i="1" s="1"/>
  <c r="D116" i="1"/>
  <c r="M116" i="1" s="1"/>
  <c r="D115" i="1"/>
  <c r="G115" i="1" s="1"/>
  <c r="D114" i="1"/>
  <c r="M114" i="1" s="1"/>
  <c r="D113" i="1"/>
  <c r="O113" i="1" s="1"/>
  <c r="D112" i="1"/>
  <c r="O112" i="1" s="1"/>
  <c r="D111" i="1"/>
  <c r="I111" i="1" s="1"/>
  <c r="D110" i="1"/>
  <c r="D109" i="1"/>
  <c r="D108" i="1"/>
  <c r="N108" i="1" s="1"/>
  <c r="D107" i="1"/>
  <c r="M107" i="1" s="1"/>
  <c r="D106" i="1"/>
  <c r="D105" i="1"/>
  <c r="I105" i="1" s="1"/>
  <c r="D104" i="1"/>
  <c r="M104" i="1" s="1"/>
  <c r="D103" i="1"/>
  <c r="G103" i="1" s="1"/>
  <c r="D102" i="1"/>
  <c r="M102" i="1" s="1"/>
  <c r="D101" i="1"/>
  <c r="O101" i="1" s="1"/>
  <c r="D100" i="1"/>
  <c r="J100" i="1" s="1"/>
  <c r="D99" i="1"/>
  <c r="N99" i="1" s="1"/>
  <c r="D98" i="1"/>
  <c r="M98" i="1" s="1"/>
  <c r="D97" i="1"/>
  <c r="D96" i="1"/>
  <c r="O96" i="1" s="1"/>
  <c r="D95" i="1"/>
  <c r="M95" i="1" s="1"/>
  <c r="D94" i="1"/>
  <c r="M94" i="1" s="1"/>
  <c r="D93" i="1"/>
  <c r="N93" i="1" s="1"/>
  <c r="D92" i="1"/>
  <c r="N92" i="1" s="1"/>
  <c r="D91" i="1"/>
  <c r="G91" i="1" s="1"/>
  <c r="D90" i="1"/>
  <c r="M90" i="1" s="1"/>
  <c r="D89" i="1"/>
  <c r="E89" i="1" s="1"/>
  <c r="D88" i="1"/>
  <c r="O88" i="1" s="1"/>
  <c r="D87" i="1"/>
  <c r="D86" i="1"/>
  <c r="M86" i="1" s="1"/>
  <c r="D85" i="1"/>
  <c r="N85" i="1" s="1"/>
  <c r="D84" i="1"/>
  <c r="F84" i="1" s="1"/>
  <c r="D83" i="1"/>
  <c r="G83" i="1" s="1"/>
  <c r="D82" i="1"/>
  <c r="M82" i="1" s="1"/>
  <c r="D81" i="1"/>
  <c r="N81" i="1" s="1"/>
  <c r="D80" i="1"/>
  <c r="O80" i="1" s="1"/>
  <c r="D79" i="1"/>
  <c r="O79" i="1" s="1"/>
  <c r="D78" i="1"/>
  <c r="D77" i="1"/>
  <c r="N77" i="1" s="1"/>
  <c r="D76" i="1"/>
  <c r="O76" i="1" s="1"/>
  <c r="D75" i="1"/>
  <c r="G75" i="1" s="1"/>
  <c r="D74" i="1"/>
  <c r="D73" i="1"/>
  <c r="J73" i="1" s="1"/>
  <c r="D72" i="1"/>
  <c r="O72" i="1" s="1"/>
  <c r="D71" i="1"/>
  <c r="H71" i="1" s="1"/>
  <c r="D70" i="1"/>
  <c r="D69" i="1"/>
  <c r="M69" i="1" s="1"/>
  <c r="D68" i="1"/>
  <c r="M68" i="1" s="1"/>
  <c r="D67" i="1"/>
  <c r="Q67" i="1" s="1"/>
  <c r="D66" i="1"/>
  <c r="M66" i="1" s="1"/>
  <c r="D65" i="1"/>
  <c r="E65" i="1" s="1"/>
  <c r="D64" i="1"/>
  <c r="Q64" i="1" s="1"/>
  <c r="D63" i="1"/>
  <c r="D62" i="1"/>
  <c r="D61" i="1"/>
  <c r="M61" i="1" s="1"/>
  <c r="D60" i="1"/>
  <c r="N60" i="1" s="1"/>
  <c r="D59" i="1"/>
  <c r="M59" i="1" s="1"/>
  <c r="D58" i="1"/>
  <c r="I58" i="1" s="1"/>
  <c r="D57" i="1"/>
  <c r="N57" i="1" s="1"/>
  <c r="D56" i="1"/>
  <c r="M56" i="1" s="1"/>
  <c r="D55" i="1"/>
  <c r="D54" i="1"/>
  <c r="D53" i="1"/>
  <c r="M53" i="1" s="1"/>
  <c r="D52" i="1"/>
  <c r="M52" i="1" s="1"/>
  <c r="D51" i="1"/>
  <c r="N51" i="1" s="1"/>
  <c r="D50" i="1"/>
  <c r="N50" i="1" s="1"/>
  <c r="D49" i="1"/>
  <c r="N49" i="1" s="1"/>
  <c r="D48" i="1"/>
  <c r="D47" i="1"/>
  <c r="J47" i="1" s="1"/>
  <c r="D46" i="1"/>
  <c r="J46" i="1" s="1"/>
  <c r="D45" i="1"/>
  <c r="M45" i="1" s="1"/>
  <c r="D44" i="1"/>
  <c r="N44" i="1" s="1"/>
  <c r="D43" i="1"/>
  <c r="I43" i="1" s="1"/>
  <c r="D42" i="1"/>
  <c r="D41" i="1"/>
  <c r="M41" i="1" s="1"/>
  <c r="D40" i="1"/>
  <c r="Q40" i="1" s="1"/>
  <c r="D39" i="1"/>
  <c r="E39" i="1" s="1"/>
  <c r="D38" i="1"/>
  <c r="N38" i="1" s="1"/>
  <c r="D37" i="1"/>
  <c r="D36" i="1"/>
  <c r="I36" i="1" s="1"/>
  <c r="D35" i="1"/>
  <c r="J35" i="1" s="1"/>
  <c r="D34" i="1"/>
  <c r="D33" i="1"/>
  <c r="G33" i="1" s="1"/>
  <c r="D32" i="1"/>
  <c r="I32" i="1" s="1"/>
  <c r="D31" i="1"/>
  <c r="D30" i="1"/>
  <c r="O30" i="1" s="1"/>
  <c r="D29" i="1"/>
  <c r="I29" i="1" s="1"/>
  <c r="D28" i="1"/>
  <c r="D27" i="1"/>
  <c r="J27" i="1" s="1"/>
  <c r="D26" i="1"/>
  <c r="H26" i="1" s="1"/>
  <c r="D25" i="1"/>
  <c r="Q25" i="1" s="1"/>
  <c r="D24" i="1"/>
  <c r="I24" i="1" s="1"/>
  <c r="D23" i="1"/>
  <c r="J23" i="1" s="1"/>
  <c r="D22" i="1"/>
  <c r="E22" i="1" s="1"/>
  <c r="D21" i="1"/>
  <c r="D20" i="1"/>
  <c r="Q20" i="1" s="1"/>
  <c r="D19" i="1"/>
  <c r="J19" i="1" s="1"/>
  <c r="D18" i="1"/>
  <c r="J18" i="1" s="1"/>
  <c r="D17" i="1"/>
  <c r="O17" i="1" s="1"/>
  <c r="D16" i="1"/>
  <c r="I16" i="1" s="1"/>
  <c r="D15" i="1"/>
  <c r="O15" i="1" s="1"/>
  <c r="D14" i="1"/>
  <c r="H14" i="1" s="1"/>
  <c r="D13" i="1"/>
  <c r="Q13" i="1" s="1"/>
  <c r="D12" i="1"/>
  <c r="M12" i="1" s="1"/>
  <c r="D11" i="1"/>
  <c r="J11" i="1" s="1"/>
  <c r="D10" i="1"/>
  <c r="D9" i="1"/>
  <c r="M9" i="1" s="1"/>
  <c r="D8" i="1"/>
  <c r="G8" i="1" s="1"/>
  <c r="O10" i="1" l="1"/>
  <c r="Q10" i="1"/>
  <c r="N343" i="1"/>
  <c r="O343" i="1"/>
  <c r="N344" i="1"/>
  <c r="O344" i="1"/>
  <c r="M10" i="1"/>
  <c r="N10" i="1"/>
  <c r="M388" i="1"/>
  <c r="N388" i="1"/>
  <c r="J343" i="1"/>
  <c r="M343" i="1"/>
  <c r="I359" i="1"/>
  <c r="M359" i="1"/>
  <c r="J344" i="1"/>
  <c r="M344" i="1"/>
  <c r="J10" i="1"/>
  <c r="G343" i="1"/>
  <c r="I343" i="1"/>
  <c r="G371" i="1"/>
  <c r="I371" i="1"/>
  <c r="H10" i="1"/>
  <c r="I10" i="1"/>
  <c r="H344" i="1"/>
  <c r="I344" i="1"/>
  <c r="G388" i="1"/>
  <c r="I388" i="1"/>
  <c r="F359" i="1"/>
  <c r="G359" i="1"/>
  <c r="F10" i="1"/>
  <c r="G10" i="1"/>
  <c r="F344" i="1"/>
  <c r="G344" i="1"/>
  <c r="F432" i="1"/>
  <c r="G432" i="1"/>
  <c r="E343" i="1"/>
  <c r="F343" i="1"/>
  <c r="E371" i="1"/>
  <c r="F371" i="1"/>
  <c r="Q8" i="1"/>
  <c r="F8" i="1"/>
  <c r="E388" i="1"/>
  <c r="F388" i="1"/>
  <c r="E10" i="1"/>
  <c r="E359" i="1"/>
  <c r="E344" i="1"/>
  <c r="H377" i="1"/>
  <c r="H439" i="1"/>
  <c r="H365" i="1"/>
  <c r="H394" i="1"/>
  <c r="Q365" i="1"/>
  <c r="Q394" i="1"/>
  <c r="G361" i="1"/>
  <c r="G362" i="1"/>
  <c r="G377" i="1"/>
  <c r="E349" i="1"/>
  <c r="F350" i="1"/>
  <c r="G350" i="1"/>
  <c r="H350" i="1"/>
  <c r="I349" i="1"/>
  <c r="M350" i="1"/>
  <c r="O350" i="1"/>
  <c r="Q350" i="1"/>
  <c r="H8" i="1"/>
  <c r="E350" i="1"/>
  <c r="G349" i="1"/>
  <c r="H349" i="1"/>
  <c r="I350" i="1"/>
  <c r="E119" i="1"/>
  <c r="E105" i="1"/>
  <c r="G240" i="1"/>
  <c r="Q129" i="1"/>
  <c r="M351" i="1"/>
  <c r="I293" i="1"/>
  <c r="I323" i="1"/>
  <c r="O386" i="1"/>
  <c r="Q441" i="1"/>
  <c r="O315" i="1"/>
  <c r="Q114" i="1"/>
  <c r="G77" i="1"/>
  <c r="H228" i="1"/>
  <c r="N361" i="1"/>
  <c r="N362" i="1"/>
  <c r="H186" i="1"/>
  <c r="F201" i="1"/>
  <c r="G66" i="1"/>
  <c r="F228" i="1"/>
  <c r="G183" i="1"/>
  <c r="I386" i="1"/>
  <c r="N68" i="1"/>
  <c r="F82" i="1"/>
  <c r="F93" i="1"/>
  <c r="Q88" i="1"/>
  <c r="Q215" i="1"/>
  <c r="J228" i="1"/>
  <c r="J283" i="1"/>
  <c r="N283" i="1"/>
  <c r="G88" i="1"/>
  <c r="I85" i="1"/>
  <c r="E90" i="1"/>
  <c r="E337" i="1"/>
  <c r="O77" i="1"/>
  <c r="I98" i="1"/>
  <c r="F212" i="1"/>
  <c r="G441" i="1"/>
  <c r="F45" i="1"/>
  <c r="G60" i="1"/>
  <c r="N84" i="1"/>
  <c r="F190" i="1"/>
  <c r="Q323" i="1"/>
  <c r="J337" i="1"/>
  <c r="J16" i="1"/>
  <c r="E12" i="1"/>
  <c r="M24" i="1"/>
  <c r="O84" i="1"/>
  <c r="F100" i="1"/>
  <c r="I190" i="1"/>
  <c r="F220" i="1"/>
  <c r="F245" i="1"/>
  <c r="I272" i="1"/>
  <c r="N212" i="1"/>
  <c r="J12" i="1"/>
  <c r="E95" i="1"/>
  <c r="O107" i="1"/>
  <c r="G114" i="1"/>
  <c r="I210" i="1"/>
  <c r="H220" i="1"/>
  <c r="N245" i="1"/>
  <c r="J251" i="1"/>
  <c r="J272" i="1"/>
  <c r="I320" i="1"/>
  <c r="J430" i="1"/>
  <c r="N12" i="1"/>
  <c r="O68" i="1"/>
  <c r="O114" i="1"/>
  <c r="M119" i="1"/>
  <c r="J210" i="1"/>
  <c r="M251" i="1"/>
  <c r="Q272" i="1"/>
  <c r="J315" i="1"/>
  <c r="J320" i="1"/>
  <c r="E82" i="1"/>
  <c r="G205" i="1"/>
  <c r="I221" i="1"/>
  <c r="O293" i="1"/>
  <c r="F20" i="1"/>
  <c r="G146" i="1"/>
  <c r="F196" i="1"/>
  <c r="F299" i="1"/>
  <c r="Q391" i="1"/>
  <c r="H403" i="1"/>
  <c r="I15" i="1"/>
  <c r="G25" i="1"/>
  <c r="F36" i="1"/>
  <c r="G57" i="1"/>
  <c r="E61" i="1"/>
  <c r="F69" i="1"/>
  <c r="H146" i="1"/>
  <c r="G175" i="1"/>
  <c r="G180" i="1"/>
  <c r="J220" i="1"/>
  <c r="I229" i="1"/>
  <c r="G234" i="1"/>
  <c r="F244" i="1"/>
  <c r="G247" i="1"/>
  <c r="H256" i="1"/>
  <c r="J280" i="1"/>
  <c r="J289" i="1"/>
  <c r="G299" i="1"/>
  <c r="H309" i="1"/>
  <c r="J313" i="1"/>
  <c r="G354" i="1"/>
  <c r="M363" i="1"/>
  <c r="I368" i="1"/>
  <c r="G380" i="1"/>
  <c r="H384" i="1"/>
  <c r="M397" i="1"/>
  <c r="N408" i="1"/>
  <c r="F425" i="1"/>
  <c r="Q438" i="1"/>
  <c r="J363" i="1"/>
  <c r="H368" i="1"/>
  <c r="F384" i="1"/>
  <c r="F397" i="1"/>
  <c r="J412" i="1"/>
  <c r="M32" i="1"/>
  <c r="O36" i="1"/>
  <c r="J57" i="1"/>
  <c r="F61" i="1"/>
  <c r="Q175" i="1"/>
  <c r="Q229" i="1"/>
  <c r="H234" i="1"/>
  <c r="G244" i="1"/>
  <c r="I256" i="1"/>
  <c r="F261" i="1"/>
  <c r="I299" i="1"/>
  <c r="N316" i="1"/>
  <c r="M354" i="1"/>
  <c r="H359" i="1"/>
  <c r="M380" i="1"/>
  <c r="N413" i="1"/>
  <c r="G425" i="1"/>
  <c r="G15" i="1"/>
  <c r="M40" i="1"/>
  <c r="E113" i="1"/>
  <c r="G264" i="1"/>
  <c r="F309" i="1"/>
  <c r="M408" i="1"/>
  <c r="H61" i="1"/>
  <c r="J218" i="1"/>
  <c r="J244" i="1"/>
  <c r="I253" i="1"/>
  <c r="J256" i="1"/>
  <c r="N261" i="1"/>
  <c r="N266" i="1"/>
  <c r="F271" i="1"/>
  <c r="M273" i="1"/>
  <c r="F277" i="1"/>
  <c r="F285" i="1"/>
  <c r="N295" i="1"/>
  <c r="F307" i="1"/>
  <c r="F314" i="1"/>
  <c r="H322" i="1"/>
  <c r="I339" i="1"/>
  <c r="N380" i="1"/>
  <c r="N405" i="1"/>
  <c r="F409" i="1"/>
  <c r="H425" i="1"/>
  <c r="F430" i="1"/>
  <c r="I433" i="1"/>
  <c r="J81" i="1"/>
  <c r="N103" i="1"/>
  <c r="N171" i="1"/>
  <c r="G256" i="1"/>
  <c r="E9" i="1"/>
  <c r="G23" i="1"/>
  <c r="E33" i="1"/>
  <c r="I61" i="1"/>
  <c r="Q91" i="1"/>
  <c r="G96" i="1"/>
  <c r="H111" i="1"/>
  <c r="H125" i="1"/>
  <c r="H144" i="1"/>
  <c r="N161" i="1"/>
  <c r="E173" i="1"/>
  <c r="H204" i="1"/>
  <c r="N218" i="1"/>
  <c r="Q221" i="1"/>
  <c r="I230" i="1"/>
  <c r="G242" i="1"/>
  <c r="Q253" i="1"/>
  <c r="Q261" i="1"/>
  <c r="O266" i="1"/>
  <c r="G277" i="1"/>
  <c r="O285" i="1"/>
  <c r="J307" i="1"/>
  <c r="J322" i="1"/>
  <c r="N339" i="1"/>
  <c r="N351" i="1"/>
  <c r="N360" i="1"/>
  <c r="I365" i="1"/>
  <c r="F386" i="1"/>
  <c r="G389" i="1"/>
  <c r="G409" i="1"/>
  <c r="I425" i="1"/>
  <c r="G430" i="1"/>
  <c r="M440" i="1"/>
  <c r="E57" i="1"/>
  <c r="E69" i="1"/>
  <c r="J9" i="1"/>
  <c r="G56" i="1"/>
  <c r="J59" i="1"/>
  <c r="G102" i="1"/>
  <c r="I125" i="1"/>
  <c r="J138" i="1"/>
  <c r="I144" i="1"/>
  <c r="H149" i="1"/>
  <c r="F173" i="1"/>
  <c r="Q194" i="1"/>
  <c r="O204" i="1"/>
  <c r="G210" i="1"/>
  <c r="H242" i="1"/>
  <c r="G272" i="1"/>
  <c r="G274" i="1"/>
  <c r="I277" i="1"/>
  <c r="E315" i="1"/>
  <c r="G378" i="1"/>
  <c r="G386" i="1"/>
  <c r="H389" i="1"/>
  <c r="N415" i="1"/>
  <c r="O425" i="1"/>
  <c r="H430" i="1"/>
  <c r="N440" i="1"/>
  <c r="F25" i="1"/>
  <c r="N52" i="1"/>
  <c r="H275" i="1"/>
  <c r="Q9" i="1"/>
  <c r="Q39" i="1"/>
  <c r="E45" i="1"/>
  <c r="M51" i="1"/>
  <c r="H56" i="1"/>
  <c r="M84" i="1"/>
  <c r="I102" i="1"/>
  <c r="H107" i="1"/>
  <c r="E112" i="1"/>
  <c r="I149" i="1"/>
  <c r="F162" i="1"/>
  <c r="I173" i="1"/>
  <c r="N237" i="1"/>
  <c r="J242" i="1"/>
  <c r="N258" i="1"/>
  <c r="I267" i="1"/>
  <c r="H272" i="1"/>
  <c r="O274" i="1"/>
  <c r="I283" i="1"/>
  <c r="O308" i="1"/>
  <c r="G312" i="1"/>
  <c r="I315" i="1"/>
  <c r="N329" i="1"/>
  <c r="H378" i="1"/>
  <c r="H386" i="1"/>
  <c r="I430" i="1"/>
  <c r="Q165" i="1"/>
  <c r="O165" i="1"/>
  <c r="N165" i="1"/>
  <c r="F165" i="1"/>
  <c r="J400" i="1"/>
  <c r="H400" i="1"/>
  <c r="O420" i="1"/>
  <c r="Q420" i="1"/>
  <c r="J420" i="1"/>
  <c r="I420" i="1"/>
  <c r="H420" i="1"/>
  <c r="N9" i="1"/>
  <c r="I12" i="1"/>
  <c r="G36" i="1"/>
  <c r="E53" i="1"/>
  <c r="F57" i="1"/>
  <c r="N59" i="1"/>
  <c r="G61" i="1"/>
  <c r="N65" i="1"/>
  <c r="H67" i="1"/>
  <c r="G72" i="1"/>
  <c r="H75" i="1"/>
  <c r="H83" i="1"/>
  <c r="N95" i="1"/>
  <c r="I104" i="1"/>
  <c r="J112" i="1"/>
  <c r="F117" i="1"/>
  <c r="O120" i="1"/>
  <c r="J120" i="1"/>
  <c r="M130" i="1"/>
  <c r="J130" i="1"/>
  <c r="I130" i="1"/>
  <c r="H130" i="1"/>
  <c r="G130" i="1"/>
  <c r="Q137" i="1"/>
  <c r="M137" i="1"/>
  <c r="E165" i="1"/>
  <c r="O250" i="1"/>
  <c r="J250" i="1"/>
  <c r="M290" i="1"/>
  <c r="Q290" i="1"/>
  <c r="J290" i="1"/>
  <c r="I290" i="1"/>
  <c r="H290" i="1"/>
  <c r="G290" i="1"/>
  <c r="F290" i="1"/>
  <c r="M342" i="1"/>
  <c r="J342" i="1"/>
  <c r="N348" i="1"/>
  <c r="J348" i="1"/>
  <c r="I348" i="1"/>
  <c r="E358" i="1"/>
  <c r="N358" i="1"/>
  <c r="M358" i="1"/>
  <c r="J358" i="1"/>
  <c r="H358" i="1"/>
  <c r="O373" i="1"/>
  <c r="Q373" i="1"/>
  <c r="J373" i="1"/>
  <c r="I373" i="1"/>
  <c r="H373" i="1"/>
  <c r="M383" i="1"/>
  <c r="Q383" i="1"/>
  <c r="I383" i="1"/>
  <c r="H383" i="1"/>
  <c r="G383" i="1"/>
  <c r="F383" i="1"/>
  <c r="F400" i="1"/>
  <c r="M414" i="1"/>
  <c r="Q414" i="1"/>
  <c r="N414" i="1"/>
  <c r="G414" i="1"/>
  <c r="F414" i="1"/>
  <c r="G53" i="1"/>
  <c r="I67" i="1"/>
  <c r="H72" i="1"/>
  <c r="I75" i="1"/>
  <c r="I83" i="1"/>
  <c r="G117" i="1"/>
  <c r="M154" i="1"/>
  <c r="Q154" i="1"/>
  <c r="N154" i="1"/>
  <c r="G154" i="1"/>
  <c r="F154" i="1"/>
  <c r="M172" i="1"/>
  <c r="N172" i="1"/>
  <c r="J172" i="1"/>
  <c r="H172" i="1"/>
  <c r="G172" i="1"/>
  <c r="F172" i="1"/>
  <c r="M282" i="1"/>
  <c r="Q282" i="1"/>
  <c r="N282" i="1"/>
  <c r="J282" i="1"/>
  <c r="I282" i="1"/>
  <c r="G291" i="1"/>
  <c r="O291" i="1"/>
  <c r="H291" i="1"/>
  <c r="I311" i="1"/>
  <c r="O311" i="1"/>
  <c r="N311" i="1"/>
  <c r="M311" i="1"/>
  <c r="G358" i="1"/>
  <c r="E383" i="1"/>
  <c r="G407" i="1"/>
  <c r="Q407" i="1"/>
  <c r="N407" i="1"/>
  <c r="J407" i="1"/>
  <c r="I407" i="1"/>
  <c r="H407" i="1"/>
  <c r="M422" i="1"/>
  <c r="N422" i="1"/>
  <c r="G422" i="1"/>
  <c r="O439" i="1"/>
  <c r="N439" i="1"/>
  <c r="J439" i="1"/>
  <c r="I439" i="1"/>
  <c r="H53" i="1"/>
  <c r="J83" i="1"/>
  <c r="O296" i="1"/>
  <c r="H296" i="1"/>
  <c r="M434" i="1"/>
  <c r="I434" i="1"/>
  <c r="Q12" i="1"/>
  <c r="J20" i="1"/>
  <c r="H23" i="1"/>
  <c r="N25" i="1"/>
  <c r="N41" i="1"/>
  <c r="G45" i="1"/>
  <c r="G49" i="1"/>
  <c r="I53" i="1"/>
  <c r="I56" i="1"/>
  <c r="M57" i="1"/>
  <c r="H60" i="1"/>
  <c r="J61" i="1"/>
  <c r="H66" i="1"/>
  <c r="M67" i="1"/>
  <c r="J69" i="1"/>
  <c r="J72" i="1"/>
  <c r="N76" i="1"/>
  <c r="G82" i="1"/>
  <c r="F90" i="1"/>
  <c r="G93" i="1"/>
  <c r="H96" i="1"/>
  <c r="G100" i="1"/>
  <c r="J102" i="1"/>
  <c r="F105" i="1"/>
  <c r="J111" i="1"/>
  <c r="Q113" i="1"/>
  <c r="J115" i="1"/>
  <c r="M122" i="1"/>
  <c r="H122" i="1"/>
  <c r="M126" i="1"/>
  <c r="J126" i="1"/>
  <c r="E416" i="1"/>
  <c r="O416" i="1"/>
  <c r="N416" i="1"/>
  <c r="M416" i="1"/>
  <c r="J67" i="1"/>
  <c r="O117" i="1"/>
  <c r="O202" i="1"/>
  <c r="Q202" i="1"/>
  <c r="N202" i="1"/>
  <c r="G202" i="1"/>
  <c r="M318" i="1"/>
  <c r="J318" i="1"/>
  <c r="E17" i="1"/>
  <c r="N20" i="1"/>
  <c r="I23" i="1"/>
  <c r="O25" i="1"/>
  <c r="O41" i="1"/>
  <c r="H45" i="1"/>
  <c r="J49" i="1"/>
  <c r="J53" i="1"/>
  <c r="J56" i="1"/>
  <c r="M60" i="1"/>
  <c r="I66" i="1"/>
  <c r="Q69" i="1"/>
  <c r="Q72" i="1"/>
  <c r="J80" i="1"/>
  <c r="H82" i="1"/>
  <c r="E84" i="1"/>
  <c r="J90" i="1"/>
  <c r="O93" i="1"/>
  <c r="H100" i="1"/>
  <c r="G105" i="1"/>
  <c r="E108" i="1"/>
  <c r="M111" i="1"/>
  <c r="G123" i="1"/>
  <c r="J123" i="1"/>
  <c r="I123" i="1"/>
  <c r="H123" i="1"/>
  <c r="F123" i="1"/>
  <c r="I126" i="1"/>
  <c r="N157" i="1"/>
  <c r="Q157" i="1"/>
  <c r="O157" i="1"/>
  <c r="I157" i="1"/>
  <c r="H157" i="1"/>
  <c r="G157" i="1"/>
  <c r="G168" i="1"/>
  <c r="F279" i="1"/>
  <c r="O279" i="1"/>
  <c r="N279" i="1"/>
  <c r="M279" i="1"/>
  <c r="J303" i="1"/>
  <c r="N303" i="1"/>
  <c r="M303" i="1"/>
  <c r="I303" i="1"/>
  <c r="G303" i="1"/>
  <c r="F303" i="1"/>
  <c r="E303" i="1"/>
  <c r="I334" i="1"/>
  <c r="G376" i="1"/>
  <c r="O376" i="1"/>
  <c r="N376" i="1"/>
  <c r="F376" i="1"/>
  <c r="E376" i="1"/>
  <c r="G392" i="1"/>
  <c r="O392" i="1"/>
  <c r="I392" i="1"/>
  <c r="G181" i="1"/>
  <c r="N181" i="1"/>
  <c r="J181" i="1"/>
  <c r="I181" i="1"/>
  <c r="H181" i="1"/>
  <c r="N327" i="1"/>
  <c r="O327" i="1"/>
  <c r="F327" i="1"/>
  <c r="O411" i="1"/>
  <c r="M411" i="1"/>
  <c r="I411" i="1"/>
  <c r="G411" i="1"/>
  <c r="H17" i="1"/>
  <c r="O20" i="1"/>
  <c r="I45" i="1"/>
  <c r="M49" i="1"/>
  <c r="N53" i="1"/>
  <c r="J66" i="1"/>
  <c r="I82" i="1"/>
  <c r="Q90" i="1"/>
  <c r="I100" i="1"/>
  <c r="H105" i="1"/>
  <c r="F108" i="1"/>
  <c r="N111" i="1"/>
  <c r="E114" i="1"/>
  <c r="E116" i="1"/>
  <c r="O123" i="1"/>
  <c r="M134" i="1"/>
  <c r="G134" i="1"/>
  <c r="Q199" i="1"/>
  <c r="H199" i="1"/>
  <c r="G199" i="1"/>
  <c r="O226" i="1"/>
  <c r="Q226" i="1"/>
  <c r="E265" i="1"/>
  <c r="N265" i="1"/>
  <c r="G279" i="1"/>
  <c r="Q356" i="1"/>
  <c r="O356" i="1"/>
  <c r="M356" i="1"/>
  <c r="F356" i="1"/>
  <c r="O428" i="1"/>
  <c r="Q428" i="1"/>
  <c r="J428" i="1"/>
  <c r="I428" i="1"/>
  <c r="J436" i="1"/>
  <c r="I72" i="1"/>
  <c r="M197" i="1"/>
  <c r="Q197" i="1"/>
  <c r="J197" i="1"/>
  <c r="I197" i="1"/>
  <c r="H197" i="1"/>
  <c r="G197" i="1"/>
  <c r="F197" i="1"/>
  <c r="I9" i="1"/>
  <c r="E36" i="1"/>
  <c r="Q45" i="1"/>
  <c r="N66" i="1"/>
  <c r="F77" i="1"/>
  <c r="E81" i="1"/>
  <c r="Q82" i="1"/>
  <c r="E98" i="1"/>
  <c r="M100" i="1"/>
  <c r="J105" i="1"/>
  <c r="G108" i="1"/>
  <c r="F114" i="1"/>
  <c r="N116" i="1"/>
  <c r="O124" i="1"/>
  <c r="N124" i="1"/>
  <c r="I124" i="1"/>
  <c r="F159" i="1"/>
  <c r="O159" i="1"/>
  <c r="N159" i="1"/>
  <c r="M159" i="1"/>
  <c r="O189" i="1"/>
  <c r="N189" i="1"/>
  <c r="H189" i="1"/>
  <c r="J265" i="1"/>
  <c r="G428" i="1"/>
  <c r="J144" i="1"/>
  <c r="I146" i="1"/>
  <c r="O149" i="1"/>
  <c r="H173" i="1"/>
  <c r="N210" i="1"/>
  <c r="O212" i="1"/>
  <c r="Q218" i="1"/>
  <c r="N220" i="1"/>
  <c r="N228" i="1"/>
  <c r="Q234" i="1"/>
  <c r="I242" i="1"/>
  <c r="H244" i="1"/>
  <c r="H277" i="1"/>
  <c r="Q283" i="1"/>
  <c r="Q285" i="1"/>
  <c r="Q293" i="1"/>
  <c r="H299" i="1"/>
  <c r="Q320" i="1"/>
  <c r="N322" i="1"/>
  <c r="M337" i="1"/>
  <c r="O354" i="1"/>
  <c r="J368" i="1"/>
  <c r="I378" i="1"/>
  <c r="O384" i="1"/>
  <c r="N397" i="1"/>
  <c r="N144" i="1"/>
  <c r="J146" i="1"/>
  <c r="Q149" i="1"/>
  <c r="J359" i="1"/>
  <c r="G364" i="1"/>
  <c r="N368" i="1"/>
  <c r="O378" i="1"/>
  <c r="F138" i="1"/>
  <c r="Q144" i="1"/>
  <c r="G162" i="1"/>
  <c r="J173" i="1"/>
  <c r="E177" i="1"/>
  <c r="H180" i="1"/>
  <c r="H194" i="1"/>
  <c r="G196" i="1"/>
  <c r="H205" i="1"/>
  <c r="N211" i="1"/>
  <c r="E218" i="1"/>
  <c r="E221" i="1"/>
  <c r="F223" i="1"/>
  <c r="E229" i="1"/>
  <c r="N242" i="1"/>
  <c r="Q244" i="1"/>
  <c r="H247" i="1"/>
  <c r="E251" i="1"/>
  <c r="E253" i="1"/>
  <c r="M255" i="1"/>
  <c r="E266" i="1"/>
  <c r="J267" i="1"/>
  <c r="N273" i="1"/>
  <c r="Q275" i="1"/>
  <c r="J277" i="1"/>
  <c r="M284" i="1"/>
  <c r="J299" i="1"/>
  <c r="E306" i="1"/>
  <c r="N314" i="1"/>
  <c r="O316" i="1"/>
  <c r="P316" i="1" s="1"/>
  <c r="E323" i="1"/>
  <c r="F325" i="1"/>
  <c r="E335" i="1"/>
  <c r="E340" i="1"/>
  <c r="E355" i="1"/>
  <c r="Q359" i="1"/>
  <c r="F362" i="1"/>
  <c r="M364" i="1"/>
  <c r="H367" i="1"/>
  <c r="Q378" i="1"/>
  <c r="J381" i="1"/>
  <c r="E385" i="1"/>
  <c r="E391" i="1"/>
  <c r="H396" i="1"/>
  <c r="H398" i="1"/>
  <c r="E435" i="1"/>
  <c r="E438" i="1"/>
  <c r="G127" i="1"/>
  <c r="E136" i="1"/>
  <c r="G138" i="1"/>
  <c r="N162" i="1"/>
  <c r="F177" i="1"/>
  <c r="J180" i="1"/>
  <c r="I194" i="1"/>
  <c r="H196" i="1"/>
  <c r="I205" i="1"/>
  <c r="Q211" i="1"/>
  <c r="G218" i="1"/>
  <c r="E220" i="1"/>
  <c r="F221" i="1"/>
  <c r="G223" i="1"/>
  <c r="E228" i="1"/>
  <c r="F229" i="1"/>
  <c r="J236" i="1"/>
  <c r="G251" i="1"/>
  <c r="F253" i="1"/>
  <c r="N255" i="1"/>
  <c r="E257" i="1"/>
  <c r="E261" i="1"/>
  <c r="F264" i="1"/>
  <c r="G266" i="1"/>
  <c r="Q267" i="1"/>
  <c r="Q277" i="1"/>
  <c r="N284" i="1"/>
  <c r="O292" i="1"/>
  <c r="F295" i="1"/>
  <c r="H298" i="1"/>
  <c r="N299" i="1"/>
  <c r="G306" i="1"/>
  <c r="E322" i="1"/>
  <c r="F323" i="1"/>
  <c r="G325" i="1"/>
  <c r="G335" i="1"/>
  <c r="E338" i="1"/>
  <c r="F340" i="1"/>
  <c r="H346" i="1"/>
  <c r="H353" i="1"/>
  <c r="F355" i="1"/>
  <c r="N364" i="1"/>
  <c r="N367" i="1"/>
  <c r="F385" i="1"/>
  <c r="M387" i="1"/>
  <c r="F391" i="1"/>
  <c r="O393" i="1"/>
  <c r="I396" i="1"/>
  <c r="N398" i="1"/>
  <c r="N402" i="1"/>
  <c r="Q409" i="1"/>
  <c r="J423" i="1"/>
  <c r="Q425" i="1"/>
  <c r="M435" i="1"/>
  <c r="I438" i="1"/>
  <c r="G136" i="1"/>
  <c r="H138" i="1"/>
  <c r="F151" i="1"/>
  <c r="I160" i="1"/>
  <c r="H171" i="1"/>
  <c r="N180" i="1"/>
  <c r="J194" i="1"/>
  <c r="J196" i="1"/>
  <c r="J205" i="1"/>
  <c r="H218" i="1"/>
  <c r="G221" i="1"/>
  <c r="G229" i="1"/>
  <c r="H251" i="1"/>
  <c r="G253" i="1"/>
  <c r="M257" i="1"/>
  <c r="H266" i="1"/>
  <c r="E274" i="1"/>
  <c r="N276" i="1"/>
  <c r="O284" i="1"/>
  <c r="J288" i="1"/>
  <c r="G295" i="1"/>
  <c r="O306" i="1"/>
  <c r="F317" i="1"/>
  <c r="G320" i="1"/>
  <c r="F322" i="1"/>
  <c r="G323" i="1"/>
  <c r="Q325" i="1"/>
  <c r="J329" i="1"/>
  <c r="H333" i="1"/>
  <c r="M340" i="1"/>
  <c r="I346" i="1"/>
  <c r="I353" i="1"/>
  <c r="M355" i="1"/>
  <c r="E357" i="1"/>
  <c r="F360" i="1"/>
  <c r="Q362" i="1"/>
  <c r="E382" i="1"/>
  <c r="J391" i="1"/>
  <c r="H406" i="1"/>
  <c r="O417" i="1"/>
  <c r="M429" i="1"/>
  <c r="N435" i="1"/>
  <c r="J438" i="1"/>
  <c r="N136" i="1"/>
  <c r="I138" i="1"/>
  <c r="E144" i="1"/>
  <c r="F146" i="1"/>
  <c r="F149" i="1"/>
  <c r="J155" i="1"/>
  <c r="Q160" i="1"/>
  <c r="O180" i="1"/>
  <c r="N194" i="1"/>
  <c r="N196" i="1"/>
  <c r="N205" i="1"/>
  <c r="H210" i="1"/>
  <c r="K210" i="1" s="1"/>
  <c r="E212" i="1"/>
  <c r="I218" i="1"/>
  <c r="G220" i="1"/>
  <c r="H221" i="1"/>
  <c r="G228" i="1"/>
  <c r="H229" i="1"/>
  <c r="H237" i="1"/>
  <c r="E242" i="1"/>
  <c r="E244" i="1"/>
  <c r="G245" i="1"/>
  <c r="O249" i="1"/>
  <c r="I251" i="1"/>
  <c r="H253" i="1"/>
  <c r="F256" i="1"/>
  <c r="G261" i="1"/>
  <c r="Q264" i="1"/>
  <c r="I266" i="1"/>
  <c r="E268" i="1"/>
  <c r="F274" i="1"/>
  <c r="M278" i="1"/>
  <c r="H293" i="1"/>
  <c r="M295" i="1"/>
  <c r="P295" i="1" s="1"/>
  <c r="E299" i="1"/>
  <c r="H320" i="1"/>
  <c r="G322" i="1"/>
  <c r="H323" i="1"/>
  <c r="O340" i="1"/>
  <c r="J346" i="1"/>
  <c r="O355" i="1"/>
  <c r="M357" i="1"/>
  <c r="H360" i="1"/>
  <c r="F368" i="1"/>
  <c r="J382" i="1"/>
  <c r="N391" i="1"/>
  <c r="E397" i="1"/>
  <c r="M399" i="1"/>
  <c r="G403" i="1"/>
  <c r="N406" i="1"/>
  <c r="I410" i="1"/>
  <c r="I415" i="1"/>
  <c r="N421" i="1"/>
  <c r="N438" i="1"/>
  <c r="M74" i="1"/>
  <c r="N74" i="1"/>
  <c r="J74" i="1"/>
  <c r="I74" i="1"/>
  <c r="H74" i="1"/>
  <c r="G74" i="1"/>
  <c r="F74" i="1"/>
  <c r="Q74" i="1"/>
  <c r="E74" i="1"/>
  <c r="M28" i="1"/>
  <c r="J28" i="1"/>
  <c r="I28" i="1"/>
  <c r="H28" i="1"/>
  <c r="G34" i="1"/>
  <c r="Q34" i="1"/>
  <c r="J34" i="1"/>
  <c r="I34" i="1"/>
  <c r="M37" i="1"/>
  <c r="I37" i="1"/>
  <c r="H37" i="1"/>
  <c r="G37" i="1"/>
  <c r="N37" i="1"/>
  <c r="M17" i="1"/>
  <c r="G17" i="1"/>
  <c r="Q17" i="1"/>
  <c r="E28" i="1"/>
  <c r="M33" i="1"/>
  <c r="J33" i="1"/>
  <c r="I33" i="1"/>
  <c r="H33" i="1"/>
  <c r="H34" i="1"/>
  <c r="E37" i="1"/>
  <c r="J39" i="1"/>
  <c r="H39" i="1"/>
  <c r="G39" i="1"/>
  <c r="F39" i="1"/>
  <c r="M39" i="1"/>
  <c r="O74" i="1"/>
  <c r="M50" i="1"/>
  <c r="G50" i="1"/>
  <c r="Q50" i="1"/>
  <c r="F50" i="1"/>
  <c r="E50" i="1"/>
  <c r="J50" i="1"/>
  <c r="I50" i="1"/>
  <c r="M58" i="1"/>
  <c r="H58" i="1"/>
  <c r="G58" i="1"/>
  <c r="F58" i="1"/>
  <c r="N58" i="1"/>
  <c r="J58" i="1"/>
  <c r="M106" i="1"/>
  <c r="J106" i="1"/>
  <c r="I106" i="1"/>
  <c r="H106" i="1"/>
  <c r="G106" i="1"/>
  <c r="Q106" i="1"/>
  <c r="F106" i="1"/>
  <c r="O106" i="1"/>
  <c r="E106" i="1"/>
  <c r="O31" i="1"/>
  <c r="Q31" i="1"/>
  <c r="M42" i="1"/>
  <c r="I42" i="1"/>
  <c r="H42" i="1"/>
  <c r="G42" i="1"/>
  <c r="N42" i="1"/>
  <c r="O9" i="1"/>
  <c r="O12" i="1"/>
  <c r="H15" i="1"/>
  <c r="F17" i="1"/>
  <c r="G28" i="1"/>
  <c r="G31" i="1"/>
  <c r="F33" i="1"/>
  <c r="J37" i="1"/>
  <c r="I39" i="1"/>
  <c r="E42" i="1"/>
  <c r="N47" i="1"/>
  <c r="H50" i="1"/>
  <c r="N54" i="1"/>
  <c r="M54" i="1"/>
  <c r="E58" i="1"/>
  <c r="N106" i="1"/>
  <c r="Q109" i="1"/>
  <c r="O109" i="1"/>
  <c r="G109" i="1"/>
  <c r="F109" i="1"/>
  <c r="F28" i="1"/>
  <c r="N28" i="1"/>
  <c r="O37" i="1"/>
  <c r="F42" i="1"/>
  <c r="M48" i="1"/>
  <c r="J48" i="1"/>
  <c r="J55" i="1"/>
  <c r="N55" i="1"/>
  <c r="M55" i="1"/>
  <c r="G18" i="1"/>
  <c r="I18" i="1"/>
  <c r="H18" i="1"/>
  <c r="F37" i="1"/>
  <c r="Q18" i="1"/>
  <c r="F9" i="1"/>
  <c r="F12" i="1"/>
  <c r="J15" i="1"/>
  <c r="I17" i="1"/>
  <c r="Q21" i="1"/>
  <c r="J21" i="1"/>
  <c r="I21" i="1"/>
  <c r="G26" i="1"/>
  <c r="Q26" i="1"/>
  <c r="J26" i="1"/>
  <c r="I26" i="1"/>
  <c r="O28" i="1"/>
  <c r="I31" i="1"/>
  <c r="N33" i="1"/>
  <c r="Q37" i="1"/>
  <c r="J42" i="1"/>
  <c r="O50" i="1"/>
  <c r="I55" i="1"/>
  <c r="O58" i="1"/>
  <c r="N62" i="1"/>
  <c r="M62" i="1"/>
  <c r="J62" i="1"/>
  <c r="G9" i="1"/>
  <c r="G12" i="1"/>
  <c r="I13" i="1"/>
  <c r="Q15" i="1"/>
  <c r="J17" i="1"/>
  <c r="M20" i="1"/>
  <c r="I20" i="1"/>
  <c r="H20" i="1"/>
  <c r="G20" i="1"/>
  <c r="M25" i="1"/>
  <c r="J25" i="1"/>
  <c r="I25" i="1"/>
  <c r="H25" i="1"/>
  <c r="Q28" i="1"/>
  <c r="J31" i="1"/>
  <c r="O33" i="1"/>
  <c r="I38" i="1"/>
  <c r="F38" i="1"/>
  <c r="E38" i="1"/>
  <c r="M38" i="1"/>
  <c r="O42" i="1"/>
  <c r="Q58" i="1"/>
  <c r="J63" i="1"/>
  <c r="I63" i="1"/>
  <c r="H63" i="1"/>
  <c r="G63" i="1"/>
  <c r="N63" i="1"/>
  <c r="H31" i="1"/>
  <c r="H9" i="1"/>
  <c r="H12" i="1"/>
  <c r="J13" i="1"/>
  <c r="N17" i="1"/>
  <c r="E20" i="1"/>
  <c r="O23" i="1"/>
  <c r="Q23" i="1"/>
  <c r="E25" i="1"/>
  <c r="Q29" i="1"/>
  <c r="M29" i="1"/>
  <c r="J29" i="1"/>
  <c r="Q33" i="1"/>
  <c r="J38" i="1"/>
  <c r="Q42" i="1"/>
  <c r="M63" i="1"/>
  <c r="O87" i="1"/>
  <c r="N87" i="1"/>
  <c r="N97" i="1"/>
  <c r="M97" i="1"/>
  <c r="M164" i="1"/>
  <c r="O164" i="1"/>
  <c r="N164" i="1"/>
  <c r="J164" i="1"/>
  <c r="O170" i="1"/>
  <c r="N170" i="1"/>
  <c r="J170" i="1"/>
  <c r="I170" i="1"/>
  <c r="O178" i="1"/>
  <c r="I178" i="1"/>
  <c r="H178" i="1"/>
  <c r="G178" i="1"/>
  <c r="M188" i="1"/>
  <c r="H188" i="1"/>
  <c r="G188" i="1"/>
  <c r="F188" i="1"/>
  <c r="O188" i="1"/>
  <c r="M213" i="1"/>
  <c r="H213" i="1"/>
  <c r="G213" i="1"/>
  <c r="F213" i="1"/>
  <c r="Q213" i="1"/>
  <c r="E213" i="1"/>
  <c r="N213" i="1"/>
  <c r="J213" i="1"/>
  <c r="Q36" i="1"/>
  <c r="N69" i="1"/>
  <c r="Q77" i="1"/>
  <c r="Q80" i="1"/>
  <c r="J85" i="1"/>
  <c r="N90" i="1"/>
  <c r="Q93" i="1"/>
  <c r="O95" i="1"/>
  <c r="J98" i="1"/>
  <c r="O103" i="1"/>
  <c r="N112" i="1"/>
  <c r="N114" i="1"/>
  <c r="O115" i="1"/>
  <c r="O116" i="1"/>
  <c r="N119" i="1"/>
  <c r="N120" i="1"/>
  <c r="I122" i="1"/>
  <c r="E128" i="1"/>
  <c r="E129" i="1"/>
  <c r="F131" i="1"/>
  <c r="M132" i="1"/>
  <c r="Q136" i="1"/>
  <c r="F139" i="1"/>
  <c r="F147" i="1"/>
  <c r="E148" i="1"/>
  <c r="E152" i="1"/>
  <c r="O154" i="1"/>
  <c r="O155" i="1"/>
  <c r="J160" i="1"/>
  <c r="O162" i="1"/>
  <c r="E164" i="1"/>
  <c r="G167" i="1"/>
  <c r="E170" i="1"/>
  <c r="E178" i="1"/>
  <c r="E188" i="1"/>
  <c r="I213" i="1"/>
  <c r="O69" i="1"/>
  <c r="O85" i="1"/>
  <c r="O90" i="1"/>
  <c r="O98" i="1"/>
  <c r="Q103" i="1"/>
  <c r="Q112" i="1"/>
  <c r="Q115" i="1"/>
  <c r="O119" i="1"/>
  <c r="Q120" i="1"/>
  <c r="J122" i="1"/>
  <c r="G128" i="1"/>
  <c r="H131" i="1"/>
  <c r="N132" i="1"/>
  <c r="H139" i="1"/>
  <c r="H147" i="1"/>
  <c r="M148" i="1"/>
  <c r="G152" i="1"/>
  <c r="E154" i="1"/>
  <c r="Q155" i="1"/>
  <c r="N160" i="1"/>
  <c r="E162" i="1"/>
  <c r="Q162" i="1"/>
  <c r="F164" i="1"/>
  <c r="H167" i="1"/>
  <c r="G170" i="1"/>
  <c r="J178" i="1"/>
  <c r="O186" i="1"/>
  <c r="Q186" i="1"/>
  <c r="N186" i="1"/>
  <c r="J186" i="1"/>
  <c r="G186" i="1"/>
  <c r="J188" i="1"/>
  <c r="O213" i="1"/>
  <c r="Q239" i="1"/>
  <c r="H239" i="1"/>
  <c r="Q85" i="1"/>
  <c r="Q98" i="1"/>
  <c r="H128" i="1"/>
  <c r="J129" i="1"/>
  <c r="I131" i="1"/>
  <c r="I139" i="1"/>
  <c r="I147" i="1"/>
  <c r="N148" i="1"/>
  <c r="H152" i="1"/>
  <c r="G164" i="1"/>
  <c r="I167" i="1"/>
  <c r="H170" i="1"/>
  <c r="N178" i="1"/>
  <c r="N188" i="1"/>
  <c r="N122" i="1"/>
  <c r="I128" i="1"/>
  <c r="M129" i="1"/>
  <c r="J131" i="1"/>
  <c r="J139" i="1"/>
  <c r="J147" i="1"/>
  <c r="I152" i="1"/>
  <c r="E156" i="1"/>
  <c r="F163" i="1"/>
  <c r="H164" i="1"/>
  <c r="Q170" i="1"/>
  <c r="Q178" i="1"/>
  <c r="Q188" i="1"/>
  <c r="H36" i="1"/>
  <c r="J45" i="1"/>
  <c r="O53" i="1"/>
  <c r="N61" i="1"/>
  <c r="O66" i="1"/>
  <c r="G69" i="1"/>
  <c r="J75" i="1"/>
  <c r="H77" i="1"/>
  <c r="G80" i="1"/>
  <c r="M81" i="1"/>
  <c r="J82" i="1"/>
  <c r="Q83" i="1"/>
  <c r="F85" i="1"/>
  <c r="I86" i="1"/>
  <c r="H88" i="1"/>
  <c r="G90" i="1"/>
  <c r="H91" i="1"/>
  <c r="H93" i="1"/>
  <c r="F95" i="1"/>
  <c r="I96" i="1"/>
  <c r="F98" i="1"/>
  <c r="M99" i="1"/>
  <c r="Q100" i="1"/>
  <c r="E103" i="1"/>
  <c r="J104" i="1"/>
  <c r="M105" i="1"/>
  <c r="I107" i="1"/>
  <c r="I108" i="1"/>
  <c r="G112" i="1"/>
  <c r="F113" i="1"/>
  <c r="H114" i="1"/>
  <c r="F115" i="1"/>
  <c r="F116" i="1"/>
  <c r="H117" i="1"/>
  <c r="F119" i="1"/>
  <c r="G120" i="1"/>
  <c r="E122" i="1"/>
  <c r="O122" i="1"/>
  <c r="Q123" i="1"/>
  <c r="M125" i="1"/>
  <c r="J127" i="1"/>
  <c r="J128" i="1"/>
  <c r="N129" i="1"/>
  <c r="N130" i="1"/>
  <c r="H136" i="1"/>
  <c r="N137" i="1"/>
  <c r="N138" i="1"/>
  <c r="O139" i="1"/>
  <c r="N146" i="1"/>
  <c r="J152" i="1"/>
  <c r="H154" i="1"/>
  <c r="F155" i="1"/>
  <c r="E160" i="1"/>
  <c r="E161" i="1"/>
  <c r="H162" i="1"/>
  <c r="H163" i="1"/>
  <c r="I186" i="1"/>
  <c r="M189" i="1"/>
  <c r="G189" i="1"/>
  <c r="F189" i="1"/>
  <c r="Q189" i="1"/>
  <c r="E189" i="1"/>
  <c r="J189" i="1"/>
  <c r="J36" i="1"/>
  <c r="N45" i="1"/>
  <c r="O61" i="1"/>
  <c r="P61" i="1" s="1"/>
  <c r="E66" i="1"/>
  <c r="Q66" i="1"/>
  <c r="G68" i="1"/>
  <c r="H69" i="1"/>
  <c r="N73" i="1"/>
  <c r="Q75" i="1"/>
  <c r="I77" i="1"/>
  <c r="H80" i="1"/>
  <c r="N82" i="1"/>
  <c r="G85" i="1"/>
  <c r="J86" i="1"/>
  <c r="I88" i="1"/>
  <c r="H90" i="1"/>
  <c r="I91" i="1"/>
  <c r="I93" i="1"/>
  <c r="G95" i="1"/>
  <c r="J96" i="1"/>
  <c r="G98" i="1"/>
  <c r="F103" i="1"/>
  <c r="O105" i="1"/>
  <c r="J107" i="1"/>
  <c r="M108" i="1"/>
  <c r="H112" i="1"/>
  <c r="N113" i="1"/>
  <c r="I114" i="1"/>
  <c r="H115" i="1"/>
  <c r="I116" i="1"/>
  <c r="I117" i="1"/>
  <c r="G119" i="1"/>
  <c r="H120" i="1"/>
  <c r="F122" i="1"/>
  <c r="Q122" i="1"/>
  <c r="M127" i="1"/>
  <c r="N128" i="1"/>
  <c r="O130" i="1"/>
  <c r="O131" i="1"/>
  <c r="I136" i="1"/>
  <c r="O138" i="1"/>
  <c r="Q139" i="1"/>
  <c r="O146" i="1"/>
  <c r="O147" i="1"/>
  <c r="N152" i="1"/>
  <c r="I154" i="1"/>
  <c r="H155" i="1"/>
  <c r="G160" i="1"/>
  <c r="J161" i="1"/>
  <c r="I162" i="1"/>
  <c r="J163" i="1"/>
  <c r="Q164" i="1"/>
  <c r="M166" i="1"/>
  <c r="I166" i="1"/>
  <c r="F166" i="1"/>
  <c r="G225" i="1"/>
  <c r="F225" i="1"/>
  <c r="E225" i="1"/>
  <c r="J24" i="1"/>
  <c r="J32" i="1"/>
  <c r="M36" i="1"/>
  <c r="O45" i="1"/>
  <c r="F53" i="1"/>
  <c r="Q53" i="1"/>
  <c r="Q61" i="1"/>
  <c r="F66" i="1"/>
  <c r="I69" i="1"/>
  <c r="O73" i="1"/>
  <c r="J77" i="1"/>
  <c r="I80" i="1"/>
  <c r="O82" i="1"/>
  <c r="H85" i="1"/>
  <c r="J88" i="1"/>
  <c r="I90" i="1"/>
  <c r="J91" i="1"/>
  <c r="J93" i="1"/>
  <c r="Q96" i="1"/>
  <c r="H98" i="1"/>
  <c r="Q105" i="1"/>
  <c r="I112" i="1"/>
  <c r="J114" i="1"/>
  <c r="I115" i="1"/>
  <c r="I120" i="1"/>
  <c r="G122" i="1"/>
  <c r="N127" i="1"/>
  <c r="Q128" i="1"/>
  <c r="E130" i="1"/>
  <c r="Q130" i="1"/>
  <c r="Q131" i="1"/>
  <c r="J136" i="1"/>
  <c r="E138" i="1"/>
  <c r="Q138" i="1"/>
  <c r="G144" i="1"/>
  <c r="E146" i="1"/>
  <c r="Q146" i="1"/>
  <c r="Q147" i="1"/>
  <c r="G149" i="1"/>
  <c r="Q152" i="1"/>
  <c r="J154" i="1"/>
  <c r="I155" i="1"/>
  <c r="F157" i="1"/>
  <c r="H160" i="1"/>
  <c r="J162" i="1"/>
  <c r="M163" i="1"/>
  <c r="G165" i="1"/>
  <c r="J165" i="1"/>
  <c r="I165" i="1"/>
  <c r="H165" i="1"/>
  <c r="N166" i="1"/>
  <c r="M171" i="1"/>
  <c r="H183" i="1"/>
  <c r="N187" i="1"/>
  <c r="I189" i="1"/>
  <c r="O269" i="1"/>
  <c r="M331" i="1"/>
  <c r="G331" i="1"/>
  <c r="F331" i="1"/>
  <c r="Q331" i="1"/>
  <c r="E331" i="1"/>
  <c r="J331" i="1"/>
  <c r="O336" i="1"/>
  <c r="Q336" i="1"/>
  <c r="H336" i="1"/>
  <c r="N341" i="1"/>
  <c r="I341" i="1"/>
  <c r="H341" i="1"/>
  <c r="G341" i="1"/>
  <c r="Q341" i="1"/>
  <c r="J349" i="1"/>
  <c r="J204" i="1"/>
  <c r="J226" i="1"/>
  <c r="N236" i="1"/>
  <c r="I237" i="1"/>
  <c r="O245" i="1"/>
  <c r="O258" i="1"/>
  <c r="O261" i="1"/>
  <c r="E269" i="1"/>
  <c r="Q269" i="1"/>
  <c r="Q274" i="1"/>
  <c r="Q280" i="1"/>
  <c r="Q288" i="1"/>
  <c r="Q291" i="1"/>
  <c r="E297" i="1"/>
  <c r="J298" i="1"/>
  <c r="F301" i="1"/>
  <c r="G302" i="1"/>
  <c r="Q306" i="1"/>
  <c r="N307" i="1"/>
  <c r="F310" i="1"/>
  <c r="O314" i="1"/>
  <c r="N317" i="1"/>
  <c r="Q317" i="1"/>
  <c r="O317" i="1"/>
  <c r="H331" i="1"/>
  <c r="G336" i="1"/>
  <c r="M338" i="1"/>
  <c r="H338" i="1"/>
  <c r="G338" i="1"/>
  <c r="F338" i="1"/>
  <c r="O338" i="1"/>
  <c r="F341" i="1"/>
  <c r="N204" i="1"/>
  <c r="Q212" i="1"/>
  <c r="N226" i="1"/>
  <c r="E234" i="1"/>
  <c r="O236" i="1"/>
  <c r="J237" i="1"/>
  <c r="E245" i="1"/>
  <c r="Q245" i="1"/>
  <c r="F250" i="1"/>
  <c r="Q258" i="1"/>
  <c r="F269" i="1"/>
  <c r="E276" i="1"/>
  <c r="I278" i="1"/>
  <c r="M297" i="1"/>
  <c r="N298" i="1"/>
  <c r="G301" i="1"/>
  <c r="I302" i="1"/>
  <c r="O307" i="1"/>
  <c r="Q314" i="1"/>
  <c r="I331" i="1"/>
  <c r="I336" i="1"/>
  <c r="O341" i="1"/>
  <c r="O347" i="1"/>
  <c r="N347" i="1"/>
  <c r="M349" i="1"/>
  <c r="Q236" i="1"/>
  <c r="G269" i="1"/>
  <c r="E275" i="1"/>
  <c r="M276" i="1"/>
  <c r="O282" i="1"/>
  <c r="E289" i="1"/>
  <c r="F291" i="1"/>
  <c r="G296" i="1"/>
  <c r="O298" i="1"/>
  <c r="H301" i="1"/>
  <c r="J302" i="1"/>
  <c r="F306" i="1"/>
  <c r="E307" i="1"/>
  <c r="Q307" i="1"/>
  <c r="G309" i="1"/>
  <c r="E314" i="1"/>
  <c r="N315" i="1"/>
  <c r="G317" i="1"/>
  <c r="E321" i="1"/>
  <c r="M330" i="1"/>
  <c r="H330" i="1"/>
  <c r="G330" i="1"/>
  <c r="F330" i="1"/>
  <c r="O330" i="1"/>
  <c r="N331" i="1"/>
  <c r="J336" i="1"/>
  <c r="J338" i="1"/>
  <c r="G347" i="1"/>
  <c r="N370" i="1"/>
  <c r="Q370" i="1"/>
  <c r="O370" i="1"/>
  <c r="I370" i="1"/>
  <c r="G370" i="1"/>
  <c r="F370" i="1"/>
  <c r="Q204" i="1"/>
  <c r="E236" i="1"/>
  <c r="O237" i="1"/>
  <c r="E249" i="1"/>
  <c r="E258" i="1"/>
  <c r="H259" i="1"/>
  <c r="H269" i="1"/>
  <c r="Q298" i="1"/>
  <c r="I301" i="1"/>
  <c r="O302" i="1"/>
  <c r="O328" i="1"/>
  <c r="Q328" i="1"/>
  <c r="J328" i="1"/>
  <c r="G328" i="1"/>
  <c r="O331" i="1"/>
  <c r="O172" i="1"/>
  <c r="N173" i="1"/>
  <c r="Q180" i="1"/>
  <c r="O181" i="1"/>
  <c r="O196" i="1"/>
  <c r="P196" i="1" s="1"/>
  <c r="H202" i="1"/>
  <c r="E204" i="1"/>
  <c r="O205" i="1"/>
  <c r="Q210" i="1"/>
  <c r="G212" i="1"/>
  <c r="O220" i="1"/>
  <c r="J221" i="1"/>
  <c r="H223" i="1"/>
  <c r="E226" i="1"/>
  <c r="O228" i="1"/>
  <c r="J229" i="1"/>
  <c r="I234" i="1"/>
  <c r="F236" i="1"/>
  <c r="E237" i="1"/>
  <c r="Q237" i="1"/>
  <c r="Q242" i="1"/>
  <c r="N244" i="1"/>
  <c r="H245" i="1"/>
  <c r="G249" i="1"/>
  <c r="N250" i="1"/>
  <c r="J253" i="1"/>
  <c r="K253" i="1" s="1"/>
  <c r="O256" i="1"/>
  <c r="F258" i="1"/>
  <c r="I259" i="1"/>
  <c r="H261" i="1"/>
  <c r="I262" i="1"/>
  <c r="H264" i="1"/>
  <c r="Q266" i="1"/>
  <c r="F268" i="1"/>
  <c r="I269" i="1"/>
  <c r="M271" i="1"/>
  <c r="H274" i="1"/>
  <c r="I275" i="1"/>
  <c r="N277" i="1"/>
  <c r="G280" i="1"/>
  <c r="F282" i="1"/>
  <c r="G285" i="1"/>
  <c r="G288" i="1"/>
  <c r="M289" i="1"/>
  <c r="N290" i="1"/>
  <c r="I291" i="1"/>
  <c r="I296" i="1"/>
  <c r="E298" i="1"/>
  <c r="O299" i="1"/>
  <c r="M301" i="1"/>
  <c r="H304" i="1"/>
  <c r="H306" i="1"/>
  <c r="G307" i="1"/>
  <c r="F308" i="1"/>
  <c r="I309" i="1"/>
  <c r="F311" i="1"/>
  <c r="H312" i="1"/>
  <c r="G314" i="1"/>
  <c r="F315" i="1"/>
  <c r="Q315" i="1"/>
  <c r="I317" i="1"/>
  <c r="H328" i="1"/>
  <c r="J330" i="1"/>
  <c r="Q338" i="1"/>
  <c r="F345" i="1"/>
  <c r="E345" i="1"/>
  <c r="Q172" i="1"/>
  <c r="O173" i="1"/>
  <c r="E180" i="1"/>
  <c r="Q181" i="1"/>
  <c r="E194" i="1"/>
  <c r="Q196" i="1"/>
  <c r="N197" i="1"/>
  <c r="I202" i="1"/>
  <c r="F204" i="1"/>
  <c r="E205" i="1"/>
  <c r="Q205" i="1"/>
  <c r="H212" i="1"/>
  <c r="Q220" i="1"/>
  <c r="N221" i="1"/>
  <c r="G226" i="1"/>
  <c r="Q228" i="1"/>
  <c r="N229" i="1"/>
  <c r="G232" i="1"/>
  <c r="J234" i="1"/>
  <c r="G236" i="1"/>
  <c r="F237" i="1"/>
  <c r="O244" i="1"/>
  <c r="I245" i="1"/>
  <c r="I249" i="1"/>
  <c r="N253" i="1"/>
  <c r="Q256" i="1"/>
  <c r="G258" i="1"/>
  <c r="J259" i="1"/>
  <c r="I261" i="1"/>
  <c r="J262" i="1"/>
  <c r="I264" i="1"/>
  <c r="M268" i="1"/>
  <c r="J269" i="1"/>
  <c r="J274" i="1"/>
  <c r="J275" i="1"/>
  <c r="O277" i="1"/>
  <c r="E279" i="1"/>
  <c r="H280" i="1"/>
  <c r="G282" i="1"/>
  <c r="E283" i="1"/>
  <c r="E284" i="1"/>
  <c r="H285" i="1"/>
  <c r="H288" i="1"/>
  <c r="O290" i="1"/>
  <c r="J291" i="1"/>
  <c r="F293" i="1"/>
  <c r="J296" i="1"/>
  <c r="F298" i="1"/>
  <c r="Q299" i="1"/>
  <c r="O301" i="1"/>
  <c r="J306" i="1"/>
  <c r="H307" i="1"/>
  <c r="H308" i="1"/>
  <c r="O309" i="1"/>
  <c r="G311" i="1"/>
  <c r="H314" i="1"/>
  <c r="G315" i="1"/>
  <c r="I328" i="1"/>
  <c r="N330" i="1"/>
  <c r="N333" i="1"/>
  <c r="Q333" i="1"/>
  <c r="O333" i="1"/>
  <c r="G333" i="1"/>
  <c r="M339" i="1"/>
  <c r="G339" i="1"/>
  <c r="F339" i="1"/>
  <c r="Q339" i="1"/>
  <c r="E339" i="1"/>
  <c r="J339" i="1"/>
  <c r="N372" i="1"/>
  <c r="O372" i="1"/>
  <c r="M372" i="1"/>
  <c r="F372" i="1"/>
  <c r="E372" i="1"/>
  <c r="M375" i="1"/>
  <c r="N375" i="1"/>
  <c r="J375" i="1"/>
  <c r="I375" i="1"/>
  <c r="H375" i="1"/>
  <c r="F375" i="1"/>
  <c r="Q375" i="1"/>
  <c r="E375" i="1"/>
  <c r="F377" i="1"/>
  <c r="E377" i="1"/>
  <c r="Q173" i="1"/>
  <c r="F180" i="1"/>
  <c r="E181" i="1"/>
  <c r="G194" i="1"/>
  <c r="E196" i="1"/>
  <c r="O197" i="1"/>
  <c r="J202" i="1"/>
  <c r="G204" i="1"/>
  <c r="F205" i="1"/>
  <c r="E210" i="1"/>
  <c r="J212" i="1"/>
  <c r="O221" i="1"/>
  <c r="H226" i="1"/>
  <c r="O229" i="1"/>
  <c r="N234" i="1"/>
  <c r="H236" i="1"/>
  <c r="G237" i="1"/>
  <c r="J245" i="1"/>
  <c r="J249" i="1"/>
  <c r="O253" i="1"/>
  <c r="H258" i="1"/>
  <c r="Q259" i="1"/>
  <c r="J261" i="1"/>
  <c r="J264" i="1"/>
  <c r="F266" i="1"/>
  <c r="H267" i="1"/>
  <c r="O268" i="1"/>
  <c r="N269" i="1"/>
  <c r="N274" i="1"/>
  <c r="N275" i="1"/>
  <c r="E277" i="1"/>
  <c r="I280" i="1"/>
  <c r="H282" i="1"/>
  <c r="H283" i="1"/>
  <c r="I285" i="1"/>
  <c r="I288" i="1"/>
  <c r="E290" i="1"/>
  <c r="N291" i="1"/>
  <c r="G293" i="1"/>
  <c r="Q296" i="1"/>
  <c r="G298" i="1"/>
  <c r="N306" i="1"/>
  <c r="P306" i="1" s="1"/>
  <c r="I307" i="1"/>
  <c r="M308" i="1"/>
  <c r="Q309" i="1"/>
  <c r="J314" i="1"/>
  <c r="H315" i="1"/>
  <c r="Q330" i="1"/>
  <c r="F333" i="1"/>
  <c r="H339" i="1"/>
  <c r="M361" i="1"/>
  <c r="F361" i="1"/>
  <c r="E361" i="1"/>
  <c r="O361" i="1"/>
  <c r="N366" i="1"/>
  <c r="J366" i="1"/>
  <c r="G366" i="1"/>
  <c r="G372" i="1"/>
  <c r="G375" i="1"/>
  <c r="Q431" i="1"/>
  <c r="I351" i="1"/>
  <c r="O360" i="1"/>
  <c r="I367" i="1"/>
  <c r="Q381" i="1"/>
  <c r="Q384" i="1"/>
  <c r="J392" i="1"/>
  <c r="I398" i="1"/>
  <c r="F401" i="1"/>
  <c r="I406" i="1"/>
  <c r="M412" i="1"/>
  <c r="O414" i="1"/>
  <c r="J415" i="1"/>
  <c r="Q417" i="1"/>
  <c r="O422" i="1"/>
  <c r="N423" i="1"/>
  <c r="F427" i="1"/>
  <c r="E431" i="1"/>
  <c r="O433" i="1"/>
  <c r="Q436" i="1"/>
  <c r="J351" i="1"/>
  <c r="G353" i="1"/>
  <c r="E360" i="1"/>
  <c r="Q360" i="1"/>
  <c r="I363" i="1"/>
  <c r="J367" i="1"/>
  <c r="Q376" i="1"/>
  <c r="E384" i="1"/>
  <c r="O391" i="1"/>
  <c r="N392" i="1"/>
  <c r="F394" i="1"/>
  <c r="G396" i="1"/>
  <c r="J398" i="1"/>
  <c r="E400" i="1"/>
  <c r="G401" i="1"/>
  <c r="E403" i="1"/>
  <c r="J406" i="1"/>
  <c r="F410" i="1"/>
  <c r="Q412" i="1"/>
  <c r="E414" i="1"/>
  <c r="E422" i="1"/>
  <c r="Q422" i="1"/>
  <c r="O423" i="1"/>
  <c r="G427" i="1"/>
  <c r="F431" i="1"/>
  <c r="E432" i="1"/>
  <c r="Q433" i="1"/>
  <c r="H401" i="1"/>
  <c r="Q423" i="1"/>
  <c r="M427" i="1"/>
  <c r="H431" i="1"/>
  <c r="O438" i="1"/>
  <c r="F441" i="1"/>
  <c r="O351" i="1"/>
  <c r="P351" i="1" s="1"/>
  <c r="O367" i="1"/>
  <c r="Q392" i="1"/>
  <c r="O398" i="1"/>
  <c r="O401" i="1"/>
  <c r="O406" i="1"/>
  <c r="J410" i="1"/>
  <c r="E413" i="1"/>
  <c r="O415" i="1"/>
  <c r="F417" i="1"/>
  <c r="E419" i="1"/>
  <c r="E423" i="1"/>
  <c r="N427" i="1"/>
  <c r="I431" i="1"/>
  <c r="O322" i="1"/>
  <c r="J323" i="1"/>
  <c r="H325" i="1"/>
  <c r="G327" i="1"/>
  <c r="M335" i="1"/>
  <c r="E351" i="1"/>
  <c r="Q353" i="1"/>
  <c r="G355" i="1"/>
  <c r="G356" i="1"/>
  <c r="N357" i="1"/>
  <c r="Q358" i="1"/>
  <c r="I360" i="1"/>
  <c r="J365" i="1"/>
  <c r="E367" i="1"/>
  <c r="Q367" i="1"/>
  <c r="O368" i="1"/>
  <c r="J374" i="1"/>
  <c r="H376" i="1"/>
  <c r="G381" i="1"/>
  <c r="M382" i="1"/>
  <c r="J383" i="1"/>
  <c r="I384" i="1"/>
  <c r="M385" i="1"/>
  <c r="Q386" i="1"/>
  <c r="I389" i="1"/>
  <c r="G391" i="1"/>
  <c r="E392" i="1"/>
  <c r="I394" i="1"/>
  <c r="J396" i="1"/>
  <c r="E398" i="1"/>
  <c r="Q398" i="1"/>
  <c r="I400" i="1"/>
  <c r="I403" i="1"/>
  <c r="E406" i="1"/>
  <c r="Q406" i="1"/>
  <c r="H409" i="1"/>
  <c r="M410" i="1"/>
  <c r="G412" i="1"/>
  <c r="G413" i="1"/>
  <c r="H414" i="1"/>
  <c r="E415" i="1"/>
  <c r="Q415" i="1"/>
  <c r="G417" i="1"/>
  <c r="E421" i="1"/>
  <c r="H422" i="1"/>
  <c r="F423" i="1"/>
  <c r="E424" i="1"/>
  <c r="N430" i="1"/>
  <c r="J431" i="1"/>
  <c r="F433" i="1"/>
  <c r="J434" i="1"/>
  <c r="G436" i="1"/>
  <c r="F438" i="1"/>
  <c r="Q439" i="1"/>
  <c r="H441" i="1"/>
  <c r="Q322" i="1"/>
  <c r="N323" i="1"/>
  <c r="I325" i="1"/>
  <c r="M327" i="1"/>
  <c r="N335" i="1"/>
  <c r="F351" i="1"/>
  <c r="Q351" i="1"/>
  <c r="I355" i="1"/>
  <c r="H356" i="1"/>
  <c r="O359" i="1"/>
  <c r="J360" i="1"/>
  <c r="I362" i="1"/>
  <c r="M365" i="1"/>
  <c r="F367" i="1"/>
  <c r="Q368" i="1"/>
  <c r="M374" i="1"/>
  <c r="I376" i="1"/>
  <c r="H381" i="1"/>
  <c r="N383" i="1"/>
  <c r="J384" i="1"/>
  <c r="O385" i="1"/>
  <c r="J389" i="1"/>
  <c r="H391" i="1"/>
  <c r="F392" i="1"/>
  <c r="M393" i="1"/>
  <c r="O394" i="1"/>
  <c r="Q396" i="1"/>
  <c r="F398" i="1"/>
  <c r="M400" i="1"/>
  <c r="M403" i="1"/>
  <c r="F406" i="1"/>
  <c r="E408" i="1"/>
  <c r="I409" i="1"/>
  <c r="H412" i="1"/>
  <c r="J413" i="1"/>
  <c r="I414" i="1"/>
  <c r="F415" i="1"/>
  <c r="H417" i="1"/>
  <c r="J421" i="1"/>
  <c r="I422" i="1"/>
  <c r="H423" i="1"/>
  <c r="O430" i="1"/>
  <c r="N431" i="1"/>
  <c r="G433" i="1"/>
  <c r="H436" i="1"/>
  <c r="G438" i="1"/>
  <c r="E439" i="1"/>
  <c r="I441" i="1"/>
  <c r="O323" i="1"/>
  <c r="O325" i="1"/>
  <c r="G351" i="1"/>
  <c r="J356" i="1"/>
  <c r="O362" i="1"/>
  <c r="I364" i="1"/>
  <c r="G367" i="1"/>
  <c r="E368" i="1"/>
  <c r="G373" i="1"/>
  <c r="J376" i="1"/>
  <c r="F378" i="1"/>
  <c r="I381" i="1"/>
  <c r="O383" i="1"/>
  <c r="N384" i="1"/>
  <c r="Q389" i="1"/>
  <c r="I391" i="1"/>
  <c r="H392" i="1"/>
  <c r="G398" i="1"/>
  <c r="O400" i="1"/>
  <c r="G406" i="1"/>
  <c r="H408" i="1"/>
  <c r="O409" i="1"/>
  <c r="J414" i="1"/>
  <c r="H415" i="1"/>
  <c r="I417" i="1"/>
  <c r="G420" i="1"/>
  <c r="J422" i="1"/>
  <c r="I423" i="1"/>
  <c r="H428" i="1"/>
  <c r="E430" i="1"/>
  <c r="Q430" i="1"/>
  <c r="O431" i="1"/>
  <c r="H433" i="1"/>
  <c r="I436" i="1"/>
  <c r="H438" i="1"/>
  <c r="F439" i="1"/>
  <c r="F440" i="1"/>
  <c r="O441" i="1"/>
  <c r="I193" i="1"/>
  <c r="Q193" i="1"/>
  <c r="H193" i="1"/>
  <c r="O193" i="1"/>
  <c r="N193" i="1"/>
  <c r="M193" i="1"/>
  <c r="J193" i="1"/>
  <c r="G193" i="1"/>
  <c r="F193" i="1"/>
  <c r="E193" i="1"/>
  <c r="J198" i="1"/>
  <c r="Q198" i="1"/>
  <c r="H198" i="1"/>
  <c r="G198" i="1"/>
  <c r="O198" i="1"/>
  <c r="N198" i="1"/>
  <c r="M198" i="1"/>
  <c r="I198" i="1"/>
  <c r="F198" i="1"/>
  <c r="I243" i="1"/>
  <c r="G243" i="1"/>
  <c r="O243" i="1"/>
  <c r="F243" i="1"/>
  <c r="M243" i="1"/>
  <c r="J243" i="1"/>
  <c r="H243" i="1"/>
  <c r="Q243" i="1"/>
  <c r="N243" i="1"/>
  <c r="E243" i="1"/>
  <c r="I252" i="1"/>
  <c r="Q252" i="1"/>
  <c r="H252" i="1"/>
  <c r="E252" i="1"/>
  <c r="N252" i="1"/>
  <c r="M252" i="1"/>
  <c r="O252" i="1"/>
  <c r="J252" i="1"/>
  <c r="G252" i="1"/>
  <c r="F252" i="1"/>
  <c r="J44" i="1"/>
  <c r="I44" i="1"/>
  <c r="E46" i="1"/>
  <c r="Q70" i="1"/>
  <c r="H70" i="1"/>
  <c r="G70" i="1"/>
  <c r="O70" i="1"/>
  <c r="F70" i="1"/>
  <c r="Q169" i="1"/>
  <c r="H169" i="1"/>
  <c r="M169" i="1"/>
  <c r="J169" i="1"/>
  <c r="I169" i="1"/>
  <c r="G169" i="1"/>
  <c r="O169" i="1"/>
  <c r="N169" i="1"/>
  <c r="F169" i="1"/>
  <c r="E169" i="1"/>
  <c r="E11" i="1"/>
  <c r="F22" i="1"/>
  <c r="O22" i="1"/>
  <c r="E27" i="1"/>
  <c r="E35" i="1"/>
  <c r="O40" i="1"/>
  <c r="F40" i="1"/>
  <c r="N40" i="1"/>
  <c r="E40" i="1"/>
  <c r="H43" i="1"/>
  <c r="E44" i="1"/>
  <c r="F46" i="1"/>
  <c r="E47" i="1"/>
  <c r="G51" i="1"/>
  <c r="O51" i="1"/>
  <c r="F51" i="1"/>
  <c r="Q54" i="1"/>
  <c r="H54" i="1"/>
  <c r="G54" i="1"/>
  <c r="H64" i="1"/>
  <c r="F71" i="1"/>
  <c r="I158" i="1"/>
  <c r="I219" i="1"/>
  <c r="G219" i="1"/>
  <c r="O219" i="1"/>
  <c r="F219" i="1"/>
  <c r="M219" i="1"/>
  <c r="J219" i="1"/>
  <c r="H219" i="1"/>
  <c r="Q219" i="1"/>
  <c r="N219" i="1"/>
  <c r="I233" i="1"/>
  <c r="Q233" i="1"/>
  <c r="H233" i="1"/>
  <c r="O233" i="1"/>
  <c r="N233" i="1"/>
  <c r="M233" i="1"/>
  <c r="J233" i="1"/>
  <c r="G233" i="1"/>
  <c r="F233" i="1"/>
  <c r="O11" i="1"/>
  <c r="N16" i="1"/>
  <c r="O19" i="1"/>
  <c r="M21" i="1"/>
  <c r="G30" i="1"/>
  <c r="E32" i="1"/>
  <c r="F35" i="1"/>
  <c r="I41" i="1"/>
  <c r="Q41" i="1"/>
  <c r="H41" i="1"/>
  <c r="F44" i="1"/>
  <c r="I46" i="1"/>
  <c r="F47" i="1"/>
  <c r="Q47" i="1"/>
  <c r="J52" i="1"/>
  <c r="I52" i="1"/>
  <c r="E54" i="1"/>
  <c r="I64" i="1"/>
  <c r="I70" i="1"/>
  <c r="J76" i="1"/>
  <c r="I76" i="1"/>
  <c r="Q76" i="1"/>
  <c r="H76" i="1"/>
  <c r="G76" i="1"/>
  <c r="Q78" i="1"/>
  <c r="H78" i="1"/>
  <c r="G78" i="1"/>
  <c r="O78" i="1"/>
  <c r="F78" i="1"/>
  <c r="N78" i="1"/>
  <c r="E78" i="1"/>
  <c r="J87" i="1"/>
  <c r="I87" i="1"/>
  <c r="Q87" i="1"/>
  <c r="H87" i="1"/>
  <c r="F101" i="1"/>
  <c r="H121" i="1"/>
  <c r="F140" i="1"/>
  <c r="I145" i="1"/>
  <c r="Q145" i="1"/>
  <c r="H145" i="1"/>
  <c r="G145" i="1"/>
  <c r="O145" i="1"/>
  <c r="F145" i="1"/>
  <c r="M145" i="1"/>
  <c r="J145" i="1"/>
  <c r="E145" i="1"/>
  <c r="Q216" i="1"/>
  <c r="H216" i="1"/>
  <c r="O216" i="1"/>
  <c r="F216" i="1"/>
  <c r="N216" i="1"/>
  <c r="E216" i="1"/>
  <c r="M216" i="1"/>
  <c r="J216" i="1"/>
  <c r="E219" i="1"/>
  <c r="J287" i="1"/>
  <c r="I287" i="1"/>
  <c r="Q287" i="1"/>
  <c r="H287" i="1"/>
  <c r="N287" i="1"/>
  <c r="M287" i="1"/>
  <c r="O287" i="1"/>
  <c r="G287" i="1"/>
  <c r="F287" i="1"/>
  <c r="E287" i="1"/>
  <c r="E300" i="1"/>
  <c r="E13" i="1"/>
  <c r="N13" i="1"/>
  <c r="Q14" i="1"/>
  <c r="F16" i="1"/>
  <c r="O16" i="1"/>
  <c r="N21" i="1"/>
  <c r="H22" i="1"/>
  <c r="Q22" i="1"/>
  <c r="F24" i="1"/>
  <c r="M26" i="1"/>
  <c r="G27" i="1"/>
  <c r="E29" i="1"/>
  <c r="N29" i="1"/>
  <c r="H30" i="1"/>
  <c r="Q30" i="1"/>
  <c r="F32" i="1"/>
  <c r="M34" i="1"/>
  <c r="G35" i="1"/>
  <c r="H40" i="1"/>
  <c r="E41" i="1"/>
  <c r="J43" i="1"/>
  <c r="G44" i="1"/>
  <c r="G47" i="1"/>
  <c r="O48" i="1"/>
  <c r="F48" i="1"/>
  <c r="N48" i="1"/>
  <c r="E48" i="1"/>
  <c r="Q48" i="1"/>
  <c r="H51" i="1"/>
  <c r="E52" i="1"/>
  <c r="F54" i="1"/>
  <c r="E55" i="1"/>
  <c r="G59" i="1"/>
  <c r="O59" i="1"/>
  <c r="F59" i="1"/>
  <c r="Q59" i="1"/>
  <c r="Q62" i="1"/>
  <c r="H62" i="1"/>
  <c r="G62" i="1"/>
  <c r="O62" i="1"/>
  <c r="J64" i="1"/>
  <c r="G65" i="1"/>
  <c r="J70" i="1"/>
  <c r="F73" i="1"/>
  <c r="E76" i="1"/>
  <c r="I78" i="1"/>
  <c r="M79" i="1"/>
  <c r="E87" i="1"/>
  <c r="J89" i="1"/>
  <c r="Q110" i="1"/>
  <c r="H110" i="1"/>
  <c r="O110" i="1"/>
  <c r="F110" i="1"/>
  <c r="J110" i="1"/>
  <c r="I110" i="1"/>
  <c r="G110" i="1"/>
  <c r="E110" i="1"/>
  <c r="O140" i="1"/>
  <c r="N145" i="1"/>
  <c r="I185" i="1"/>
  <c r="Q185" i="1"/>
  <c r="H185" i="1"/>
  <c r="O185" i="1"/>
  <c r="N185" i="1"/>
  <c r="M185" i="1"/>
  <c r="J185" i="1"/>
  <c r="N191" i="1"/>
  <c r="E191" i="1"/>
  <c r="J191" i="1"/>
  <c r="O191" i="1"/>
  <c r="M191" i="1"/>
  <c r="I191" i="1"/>
  <c r="Q191" i="1"/>
  <c r="H191" i="1"/>
  <c r="G191" i="1"/>
  <c r="F191" i="1"/>
  <c r="N207" i="1"/>
  <c r="E207" i="1"/>
  <c r="J207" i="1"/>
  <c r="O207" i="1"/>
  <c r="M207" i="1"/>
  <c r="I207" i="1"/>
  <c r="Q207" i="1"/>
  <c r="H207" i="1"/>
  <c r="J214" i="1"/>
  <c r="Q214" i="1"/>
  <c r="H214" i="1"/>
  <c r="G214" i="1"/>
  <c r="O214" i="1"/>
  <c r="N214" i="1"/>
  <c r="M214" i="1"/>
  <c r="G216" i="1"/>
  <c r="I235" i="1"/>
  <c r="G235" i="1"/>
  <c r="O235" i="1"/>
  <c r="F235" i="1"/>
  <c r="M235" i="1"/>
  <c r="J235" i="1"/>
  <c r="H235" i="1"/>
  <c r="J238" i="1"/>
  <c r="Q238" i="1"/>
  <c r="H238" i="1"/>
  <c r="G238" i="1"/>
  <c r="O238" i="1"/>
  <c r="N238" i="1"/>
  <c r="M238" i="1"/>
  <c r="I238" i="1"/>
  <c r="Q343" i="1"/>
  <c r="H343" i="1"/>
  <c r="M30" i="1"/>
  <c r="Q43" i="1"/>
  <c r="Q46" i="1"/>
  <c r="H46" i="1"/>
  <c r="G46" i="1"/>
  <c r="J71" i="1"/>
  <c r="I71" i="1"/>
  <c r="Q270" i="1"/>
  <c r="H270" i="1"/>
  <c r="G270" i="1"/>
  <c r="O270" i="1"/>
  <c r="F270" i="1"/>
  <c r="N270" i="1"/>
  <c r="E270" i="1"/>
  <c r="M270" i="1"/>
  <c r="J270" i="1"/>
  <c r="E14" i="1"/>
  <c r="M19" i="1"/>
  <c r="E71" i="1"/>
  <c r="I209" i="1"/>
  <c r="Q209" i="1"/>
  <c r="H209" i="1"/>
  <c r="O209" i="1"/>
  <c r="N209" i="1"/>
  <c r="M209" i="1"/>
  <c r="J209" i="1"/>
  <c r="G209" i="1"/>
  <c r="N11" i="1"/>
  <c r="F14" i="1"/>
  <c r="E19" i="1"/>
  <c r="I94" i="1"/>
  <c r="Q142" i="1"/>
  <c r="H142" i="1"/>
  <c r="O142" i="1"/>
  <c r="F142" i="1"/>
  <c r="N142" i="1"/>
  <c r="E142" i="1"/>
  <c r="M142" i="1"/>
  <c r="J142" i="1"/>
  <c r="I142" i="1"/>
  <c r="G22" i="1"/>
  <c r="E24" i="1"/>
  <c r="F27" i="1"/>
  <c r="N32" i="1"/>
  <c r="Q44" i="1"/>
  <c r="G71" i="1"/>
  <c r="N133" i="1"/>
  <c r="E133" i="1"/>
  <c r="J133" i="1"/>
  <c r="I133" i="1"/>
  <c r="H133" i="1"/>
  <c r="G133" i="1"/>
  <c r="F133" i="1"/>
  <c r="G142" i="1"/>
  <c r="G19" i="1"/>
  <c r="Q11" i="1"/>
  <c r="O13" i="1"/>
  <c r="G16" i="1"/>
  <c r="E18" i="1"/>
  <c r="Q19" i="1"/>
  <c r="F21" i="1"/>
  <c r="I22" i="1"/>
  <c r="M23" i="1"/>
  <c r="E26" i="1"/>
  <c r="N26" i="1"/>
  <c r="H27" i="1"/>
  <c r="Q27" i="1"/>
  <c r="F29" i="1"/>
  <c r="O29" i="1"/>
  <c r="I30" i="1"/>
  <c r="M31" i="1"/>
  <c r="G32" i="1"/>
  <c r="E34" i="1"/>
  <c r="N34" i="1"/>
  <c r="H35" i="1"/>
  <c r="Q35" i="1"/>
  <c r="I40" i="1"/>
  <c r="F41" i="1"/>
  <c r="H44" i="1"/>
  <c r="H47" i="1"/>
  <c r="G48" i="1"/>
  <c r="I49" i="1"/>
  <c r="Q49" i="1"/>
  <c r="H49" i="1"/>
  <c r="O49" i="1"/>
  <c r="I51" i="1"/>
  <c r="F52" i="1"/>
  <c r="Q52" i="1"/>
  <c r="I54" i="1"/>
  <c r="F55" i="1"/>
  <c r="Q55" i="1"/>
  <c r="E59" i="1"/>
  <c r="J60" i="1"/>
  <c r="I60" i="1"/>
  <c r="O60" i="1"/>
  <c r="E62" i="1"/>
  <c r="O63" i="1"/>
  <c r="J65" i="1"/>
  <c r="J68" i="1"/>
  <c r="I68" i="1"/>
  <c r="Q68" i="1"/>
  <c r="H68" i="1"/>
  <c r="M71" i="1"/>
  <c r="F76" i="1"/>
  <c r="J78" i="1"/>
  <c r="N79" i="1"/>
  <c r="F87" i="1"/>
  <c r="M92" i="1"/>
  <c r="I97" i="1"/>
  <c r="Q97" i="1"/>
  <c r="H97" i="1"/>
  <c r="G97" i="1"/>
  <c r="O97" i="1"/>
  <c r="F97" i="1"/>
  <c r="G99" i="1"/>
  <c r="I99" i="1"/>
  <c r="H99" i="1"/>
  <c r="Q99" i="1"/>
  <c r="F99" i="1"/>
  <c r="O99" i="1"/>
  <c r="E99" i="1"/>
  <c r="M101" i="1"/>
  <c r="Q118" i="1"/>
  <c r="H118" i="1"/>
  <c r="O118" i="1"/>
  <c r="F118" i="1"/>
  <c r="N118" i="1"/>
  <c r="E118" i="1"/>
  <c r="M118" i="1"/>
  <c r="O133" i="1"/>
  <c r="I135" i="1"/>
  <c r="Q135" i="1"/>
  <c r="H135" i="1"/>
  <c r="J135" i="1"/>
  <c r="G135" i="1"/>
  <c r="F135" i="1"/>
  <c r="E135" i="1"/>
  <c r="N141" i="1"/>
  <c r="E141" i="1"/>
  <c r="J141" i="1"/>
  <c r="O141" i="1"/>
  <c r="M141" i="1"/>
  <c r="I141" i="1"/>
  <c r="H141" i="1"/>
  <c r="I143" i="1"/>
  <c r="Q143" i="1"/>
  <c r="H143" i="1"/>
  <c r="N143" i="1"/>
  <c r="M143" i="1"/>
  <c r="J143" i="1"/>
  <c r="G143" i="1"/>
  <c r="Q150" i="1"/>
  <c r="H150" i="1"/>
  <c r="G150" i="1"/>
  <c r="O150" i="1"/>
  <c r="F150" i="1"/>
  <c r="N150" i="1"/>
  <c r="E150" i="1"/>
  <c r="M150" i="1"/>
  <c r="J150" i="1"/>
  <c r="I150" i="1"/>
  <c r="Q192" i="1"/>
  <c r="H192" i="1"/>
  <c r="O192" i="1"/>
  <c r="F192" i="1"/>
  <c r="N192" i="1"/>
  <c r="E192" i="1"/>
  <c r="M192" i="1"/>
  <c r="J192" i="1"/>
  <c r="I216" i="1"/>
  <c r="N231" i="1"/>
  <c r="E231" i="1"/>
  <c r="J231" i="1"/>
  <c r="O231" i="1"/>
  <c r="M231" i="1"/>
  <c r="I231" i="1"/>
  <c r="Q231" i="1"/>
  <c r="H231" i="1"/>
  <c r="G231" i="1"/>
  <c r="Q294" i="1"/>
  <c r="H294" i="1"/>
  <c r="G294" i="1"/>
  <c r="O294" i="1"/>
  <c r="F294" i="1"/>
  <c r="N294" i="1"/>
  <c r="E294" i="1"/>
  <c r="M294" i="1"/>
  <c r="J294" i="1"/>
  <c r="M22" i="1"/>
  <c r="G43" i="1"/>
  <c r="O43" i="1"/>
  <c r="F43" i="1"/>
  <c r="O64" i="1"/>
  <c r="F64" i="1"/>
  <c r="N64" i="1"/>
  <c r="E64" i="1"/>
  <c r="M11" i="1"/>
  <c r="N22" i="1"/>
  <c r="N30" i="1"/>
  <c r="M35" i="1"/>
  <c r="O44" i="1"/>
  <c r="G64" i="1"/>
  <c r="E79" i="1"/>
  <c r="Q94" i="1"/>
  <c r="H94" i="1"/>
  <c r="G94" i="1"/>
  <c r="O94" i="1"/>
  <c r="F94" i="1"/>
  <c r="N94" i="1"/>
  <c r="E94" i="1"/>
  <c r="I121" i="1"/>
  <c r="G121" i="1"/>
  <c r="O121" i="1"/>
  <c r="F121" i="1"/>
  <c r="N121" i="1"/>
  <c r="M121" i="1"/>
  <c r="J121" i="1"/>
  <c r="Q158" i="1"/>
  <c r="H158" i="1"/>
  <c r="G158" i="1"/>
  <c r="O158" i="1"/>
  <c r="F158" i="1"/>
  <c r="N158" i="1"/>
  <c r="E158" i="1"/>
  <c r="M158" i="1"/>
  <c r="I195" i="1"/>
  <c r="G195" i="1"/>
  <c r="O195" i="1"/>
  <c r="F195" i="1"/>
  <c r="M195" i="1"/>
  <c r="J195" i="1"/>
  <c r="H195" i="1"/>
  <c r="Q195" i="1"/>
  <c r="E198" i="1"/>
  <c r="I270" i="1"/>
  <c r="J388" i="1"/>
  <c r="Q388" i="1"/>
  <c r="H388" i="1"/>
  <c r="O388" i="1"/>
  <c r="N27" i="1"/>
  <c r="F30" i="1"/>
  <c r="I73" i="1"/>
  <c r="Q73" i="1"/>
  <c r="H73" i="1"/>
  <c r="G73" i="1"/>
  <c r="F79" i="1"/>
  <c r="I89" i="1"/>
  <c r="Q89" i="1"/>
  <c r="H89" i="1"/>
  <c r="G89" i="1"/>
  <c r="O89" i="1"/>
  <c r="F89" i="1"/>
  <c r="E92" i="1"/>
  <c r="J300" i="1"/>
  <c r="I300" i="1"/>
  <c r="H300" i="1"/>
  <c r="G300" i="1"/>
  <c r="Q300" i="1"/>
  <c r="O300" i="1"/>
  <c r="N300" i="1"/>
  <c r="M300" i="1"/>
  <c r="Q418" i="1"/>
  <c r="H418" i="1"/>
  <c r="G418" i="1"/>
  <c r="O418" i="1"/>
  <c r="F418" i="1"/>
  <c r="N418" i="1"/>
  <c r="E418" i="1"/>
  <c r="M418" i="1"/>
  <c r="J418" i="1"/>
  <c r="I418" i="1"/>
  <c r="F11" i="1"/>
  <c r="G14" i="1"/>
  <c r="F19" i="1"/>
  <c r="N24" i="1"/>
  <c r="O35" i="1"/>
  <c r="G40" i="1"/>
  <c r="E51" i="1"/>
  <c r="O52" i="1"/>
  <c r="O55" i="1"/>
  <c r="E73" i="1"/>
  <c r="F92" i="1"/>
  <c r="P127" i="1"/>
  <c r="N195" i="1"/>
  <c r="E233" i="1"/>
  <c r="G254" i="1"/>
  <c r="O254" i="1"/>
  <c r="F254" i="1"/>
  <c r="N254" i="1"/>
  <c r="J254" i="1"/>
  <c r="H254" i="1"/>
  <c r="E254" i="1"/>
  <c r="Q254" i="1"/>
  <c r="M254" i="1"/>
  <c r="G11" i="1"/>
  <c r="M18" i="1"/>
  <c r="E21" i="1"/>
  <c r="O32" i="1"/>
  <c r="I14" i="1"/>
  <c r="N18" i="1"/>
  <c r="O21" i="1"/>
  <c r="G24" i="1"/>
  <c r="I11" i="1"/>
  <c r="G13" i="1"/>
  <c r="J14" i="1"/>
  <c r="E15" i="1"/>
  <c r="N15" i="1"/>
  <c r="H16" i="1"/>
  <c r="Q16" i="1"/>
  <c r="F18" i="1"/>
  <c r="O18" i="1"/>
  <c r="I19" i="1"/>
  <c r="G21" i="1"/>
  <c r="J22" i="1"/>
  <c r="E23" i="1"/>
  <c r="N23" i="1"/>
  <c r="H24" i="1"/>
  <c r="Q24" i="1"/>
  <c r="F26" i="1"/>
  <c r="O26" i="1"/>
  <c r="I27" i="1"/>
  <c r="G29" i="1"/>
  <c r="J30" i="1"/>
  <c r="E31" i="1"/>
  <c r="N31" i="1"/>
  <c r="H32" i="1"/>
  <c r="K32" i="1" s="1"/>
  <c r="Q32" i="1"/>
  <c r="F34" i="1"/>
  <c r="O34" i="1"/>
  <c r="I35" i="1"/>
  <c r="N36" i="1"/>
  <c r="Q38" i="1"/>
  <c r="H38" i="1"/>
  <c r="G38" i="1"/>
  <c r="O38" i="1"/>
  <c r="N39" i="1"/>
  <c r="J40" i="1"/>
  <c r="G41" i="1"/>
  <c r="M43" i="1"/>
  <c r="M46" i="1"/>
  <c r="I47" i="1"/>
  <c r="H48" i="1"/>
  <c r="E49" i="1"/>
  <c r="J51" i="1"/>
  <c r="G52" i="1"/>
  <c r="J54" i="1"/>
  <c r="G55" i="1"/>
  <c r="O56" i="1"/>
  <c r="F56" i="1"/>
  <c r="N56" i="1"/>
  <c r="E56" i="1"/>
  <c r="Q56" i="1"/>
  <c r="H59" i="1"/>
  <c r="E60" i="1"/>
  <c r="F62" i="1"/>
  <c r="E63" i="1"/>
  <c r="M64" i="1"/>
  <c r="G67" i="1"/>
  <c r="O67" i="1"/>
  <c r="F67" i="1"/>
  <c r="N67" i="1"/>
  <c r="E67" i="1"/>
  <c r="E68" i="1"/>
  <c r="M70" i="1"/>
  <c r="N71" i="1"/>
  <c r="J84" i="1"/>
  <c r="I84" i="1"/>
  <c r="Q84" i="1"/>
  <c r="H84" i="1"/>
  <c r="G84" i="1"/>
  <c r="Q86" i="1"/>
  <c r="H86" i="1"/>
  <c r="G86" i="1"/>
  <c r="O86" i="1"/>
  <c r="F86" i="1"/>
  <c r="N86" i="1"/>
  <c r="E86" i="1"/>
  <c r="G87" i="1"/>
  <c r="M89" i="1"/>
  <c r="J95" i="1"/>
  <c r="I95" i="1"/>
  <c r="Q95" i="1"/>
  <c r="H95" i="1"/>
  <c r="E97" i="1"/>
  <c r="J99" i="1"/>
  <c r="M103" i="1"/>
  <c r="J103" i="1"/>
  <c r="I103" i="1"/>
  <c r="H103" i="1"/>
  <c r="N109" i="1"/>
  <c r="E109" i="1"/>
  <c r="M109" i="1"/>
  <c r="J109" i="1"/>
  <c r="I109" i="1"/>
  <c r="H109" i="1"/>
  <c r="M110" i="1"/>
  <c r="I113" i="1"/>
  <c r="G113" i="1"/>
  <c r="M113" i="1"/>
  <c r="J113" i="1"/>
  <c r="H113" i="1"/>
  <c r="G118" i="1"/>
  <c r="M135" i="1"/>
  <c r="F141" i="1"/>
  <c r="E143" i="1"/>
  <c r="J151" i="1"/>
  <c r="I151" i="1"/>
  <c r="Q151" i="1"/>
  <c r="H151" i="1"/>
  <c r="O151" i="1"/>
  <c r="N151" i="1"/>
  <c r="M151" i="1"/>
  <c r="F185" i="1"/>
  <c r="G192" i="1"/>
  <c r="Q200" i="1"/>
  <c r="H200" i="1"/>
  <c r="O200" i="1"/>
  <c r="F200" i="1"/>
  <c r="N200" i="1"/>
  <c r="E200" i="1"/>
  <c r="M200" i="1"/>
  <c r="J200" i="1"/>
  <c r="I200" i="1"/>
  <c r="G200" i="1"/>
  <c r="G207" i="1"/>
  <c r="F214" i="1"/>
  <c r="F231" i="1"/>
  <c r="N235" i="1"/>
  <c r="F238" i="1"/>
  <c r="I294" i="1"/>
  <c r="M14" i="1"/>
  <c r="O46" i="1"/>
  <c r="J79" i="1"/>
  <c r="I79" i="1"/>
  <c r="Q79" i="1"/>
  <c r="H79" i="1"/>
  <c r="N14" i="1"/>
  <c r="M27" i="1"/>
  <c r="E30" i="1"/>
  <c r="E43" i="1"/>
  <c r="O47" i="1"/>
  <c r="I65" i="1"/>
  <c r="Q65" i="1"/>
  <c r="H65" i="1"/>
  <c r="O65" i="1"/>
  <c r="Q71" i="1"/>
  <c r="J92" i="1"/>
  <c r="I92" i="1"/>
  <c r="Q92" i="1"/>
  <c r="H92" i="1"/>
  <c r="G92" i="1"/>
  <c r="J140" i="1"/>
  <c r="Q140" i="1"/>
  <c r="H140" i="1"/>
  <c r="G140" i="1"/>
  <c r="N140" i="1"/>
  <c r="M140" i="1"/>
  <c r="I140" i="1"/>
  <c r="O14" i="1"/>
  <c r="M16" i="1"/>
  <c r="N19" i="1"/>
  <c r="N35" i="1"/>
  <c r="Q51" i="1"/>
  <c r="O54" i="1"/>
  <c r="E70" i="1"/>
  <c r="N101" i="1"/>
  <c r="E101" i="1"/>
  <c r="J101" i="1"/>
  <c r="I101" i="1"/>
  <c r="H101" i="1"/>
  <c r="Q101" i="1"/>
  <c r="G101" i="1"/>
  <c r="E121" i="1"/>
  <c r="I153" i="1"/>
  <c r="Q153" i="1"/>
  <c r="H153" i="1"/>
  <c r="G153" i="1"/>
  <c r="O153" i="1"/>
  <c r="F153" i="1"/>
  <c r="N153" i="1"/>
  <c r="M153" i="1"/>
  <c r="E195" i="1"/>
  <c r="Q240" i="1"/>
  <c r="O240" i="1"/>
  <c r="F240" i="1"/>
  <c r="N240" i="1"/>
  <c r="E240" i="1"/>
  <c r="M240" i="1"/>
  <c r="J240" i="1"/>
  <c r="I240" i="1"/>
  <c r="M13" i="1"/>
  <c r="E16" i="1"/>
  <c r="O27" i="1"/>
  <c r="F65" i="1"/>
  <c r="G79" i="1"/>
  <c r="J94" i="1"/>
  <c r="E153" i="1"/>
  <c r="J174" i="1"/>
  <c r="Q174" i="1"/>
  <c r="H174" i="1"/>
  <c r="G174" i="1"/>
  <c r="N174" i="1"/>
  <c r="M174" i="1"/>
  <c r="I174" i="1"/>
  <c r="O174" i="1"/>
  <c r="F174" i="1"/>
  <c r="E174" i="1"/>
  <c r="F209" i="1"/>
  <c r="O24" i="1"/>
  <c r="H11" i="1"/>
  <c r="F13" i="1"/>
  <c r="M15" i="1"/>
  <c r="H19" i="1"/>
  <c r="H13" i="1"/>
  <c r="F15" i="1"/>
  <c r="H21" i="1"/>
  <c r="F23" i="1"/>
  <c r="H29" i="1"/>
  <c r="F31" i="1"/>
  <c r="O39" i="1"/>
  <c r="J41" i="1"/>
  <c r="N43" i="1"/>
  <c r="M44" i="1"/>
  <c r="N46" i="1"/>
  <c r="M47" i="1"/>
  <c r="I48" i="1"/>
  <c r="F49" i="1"/>
  <c r="H52" i="1"/>
  <c r="H55" i="1"/>
  <c r="I57" i="1"/>
  <c r="Q57" i="1"/>
  <c r="H57" i="1"/>
  <c r="O57" i="1"/>
  <c r="I59" i="1"/>
  <c r="F60" i="1"/>
  <c r="Q60" i="1"/>
  <c r="I62" i="1"/>
  <c r="F63" i="1"/>
  <c r="Q63" i="1"/>
  <c r="M65" i="1"/>
  <c r="F68" i="1"/>
  <c r="N70" i="1"/>
  <c r="O71" i="1"/>
  <c r="M73" i="1"/>
  <c r="M76" i="1"/>
  <c r="M78" i="1"/>
  <c r="I81" i="1"/>
  <c r="Q81" i="1"/>
  <c r="H81" i="1"/>
  <c r="G81" i="1"/>
  <c r="O81" i="1"/>
  <c r="F81" i="1"/>
  <c r="M87" i="1"/>
  <c r="N89" i="1"/>
  <c r="O92" i="1"/>
  <c r="J97" i="1"/>
  <c r="N110" i="1"/>
  <c r="I118" i="1"/>
  <c r="J132" i="1"/>
  <c r="Q132" i="1"/>
  <c r="H132" i="1"/>
  <c r="G132" i="1"/>
  <c r="I132" i="1"/>
  <c r="F132" i="1"/>
  <c r="E132" i="1"/>
  <c r="Q133" i="1"/>
  <c r="N135" i="1"/>
  <c r="G141" i="1"/>
  <c r="F143" i="1"/>
  <c r="E151" i="1"/>
  <c r="J156" i="1"/>
  <c r="I156" i="1"/>
  <c r="Q156" i="1"/>
  <c r="H156" i="1"/>
  <c r="G156" i="1"/>
  <c r="N156" i="1"/>
  <c r="M156" i="1"/>
  <c r="F156" i="1"/>
  <c r="N183" i="1"/>
  <c r="E183" i="1"/>
  <c r="J183" i="1"/>
  <c r="O183" i="1"/>
  <c r="M183" i="1"/>
  <c r="I183" i="1"/>
  <c r="Q183" i="1"/>
  <c r="G185" i="1"/>
  <c r="I192" i="1"/>
  <c r="I214" i="1"/>
  <c r="J222" i="1"/>
  <c r="Q222" i="1"/>
  <c r="H222" i="1"/>
  <c r="G222" i="1"/>
  <c r="O222" i="1"/>
  <c r="N222" i="1"/>
  <c r="M222" i="1"/>
  <c r="I222" i="1"/>
  <c r="F222" i="1"/>
  <c r="E222" i="1"/>
  <c r="Q235" i="1"/>
  <c r="J247" i="1"/>
  <c r="O247" i="1"/>
  <c r="E247" i="1"/>
  <c r="M247" i="1"/>
  <c r="Q247" i="1"/>
  <c r="N247" i="1"/>
  <c r="I247" i="1"/>
  <c r="I265" i="1"/>
  <c r="Q265" i="1"/>
  <c r="H265" i="1"/>
  <c r="G265" i="1"/>
  <c r="O265" i="1"/>
  <c r="F265" i="1"/>
  <c r="M265" i="1"/>
  <c r="M75" i="1"/>
  <c r="M83" i="1"/>
  <c r="M91" i="1"/>
  <c r="O104" i="1"/>
  <c r="F104" i="1"/>
  <c r="N104" i="1"/>
  <c r="O111" i="1"/>
  <c r="Q134" i="1"/>
  <c r="H134" i="1"/>
  <c r="O134" i="1"/>
  <c r="F134" i="1"/>
  <c r="N134" i="1"/>
  <c r="E134" i="1"/>
  <c r="J148" i="1"/>
  <c r="I148" i="1"/>
  <c r="Q148" i="1"/>
  <c r="H148" i="1"/>
  <c r="G148" i="1"/>
  <c r="Q176" i="1"/>
  <c r="H176" i="1"/>
  <c r="O176" i="1"/>
  <c r="F176" i="1"/>
  <c r="N176" i="1"/>
  <c r="E176" i="1"/>
  <c r="M176" i="1"/>
  <c r="J176" i="1"/>
  <c r="I176" i="1"/>
  <c r="J182" i="1"/>
  <c r="Q182" i="1"/>
  <c r="H182" i="1"/>
  <c r="G182" i="1"/>
  <c r="O182" i="1"/>
  <c r="N182" i="1"/>
  <c r="M182" i="1"/>
  <c r="I203" i="1"/>
  <c r="G203" i="1"/>
  <c r="O203" i="1"/>
  <c r="F203" i="1"/>
  <c r="M203" i="1"/>
  <c r="J203" i="1"/>
  <c r="H203" i="1"/>
  <c r="N215" i="1"/>
  <c r="E215" i="1"/>
  <c r="J215" i="1"/>
  <c r="O215" i="1"/>
  <c r="M215" i="1"/>
  <c r="I215" i="1"/>
  <c r="I217" i="1"/>
  <c r="Q217" i="1"/>
  <c r="H217" i="1"/>
  <c r="O217" i="1"/>
  <c r="N217" i="1"/>
  <c r="M217" i="1"/>
  <c r="J217" i="1"/>
  <c r="Q224" i="1"/>
  <c r="H224" i="1"/>
  <c r="O224" i="1"/>
  <c r="F224" i="1"/>
  <c r="N224" i="1"/>
  <c r="E224" i="1"/>
  <c r="M224" i="1"/>
  <c r="J224" i="1"/>
  <c r="J246" i="1"/>
  <c r="Q246" i="1"/>
  <c r="H246" i="1"/>
  <c r="G246" i="1"/>
  <c r="O246" i="1"/>
  <c r="N246" i="1"/>
  <c r="M246" i="1"/>
  <c r="N248" i="1"/>
  <c r="E248" i="1"/>
  <c r="J248" i="1"/>
  <c r="H248" i="1"/>
  <c r="Q248" i="1"/>
  <c r="G248" i="1"/>
  <c r="O248" i="1"/>
  <c r="M248" i="1"/>
  <c r="J260" i="1"/>
  <c r="I260" i="1"/>
  <c r="Q260" i="1"/>
  <c r="H260" i="1"/>
  <c r="G260" i="1"/>
  <c r="N260" i="1"/>
  <c r="F260" i="1"/>
  <c r="O260" i="1"/>
  <c r="M72" i="1"/>
  <c r="E75" i="1"/>
  <c r="N75" i="1"/>
  <c r="M80" i="1"/>
  <c r="E83" i="1"/>
  <c r="N83" i="1"/>
  <c r="M88" i="1"/>
  <c r="E91" i="1"/>
  <c r="N91" i="1"/>
  <c r="M96" i="1"/>
  <c r="Q102" i="1"/>
  <c r="H102" i="1"/>
  <c r="N102" i="1"/>
  <c r="E104" i="1"/>
  <c r="E111" i="1"/>
  <c r="J124" i="1"/>
  <c r="Q124" i="1"/>
  <c r="H124" i="1"/>
  <c r="G124" i="1"/>
  <c r="N125" i="1"/>
  <c r="E125" i="1"/>
  <c r="J125" i="1"/>
  <c r="Q125" i="1"/>
  <c r="I127" i="1"/>
  <c r="Q127" i="1"/>
  <c r="H127" i="1"/>
  <c r="I137" i="1"/>
  <c r="G137" i="1"/>
  <c r="O137" i="1"/>
  <c r="F137" i="1"/>
  <c r="I179" i="1"/>
  <c r="G179" i="1"/>
  <c r="O179" i="1"/>
  <c r="F179" i="1"/>
  <c r="J179" i="1"/>
  <c r="H179" i="1"/>
  <c r="E179" i="1"/>
  <c r="Q184" i="1"/>
  <c r="H184" i="1"/>
  <c r="O184" i="1"/>
  <c r="F184" i="1"/>
  <c r="N184" i="1"/>
  <c r="E184" i="1"/>
  <c r="M184" i="1"/>
  <c r="J184" i="1"/>
  <c r="J206" i="1"/>
  <c r="Q206" i="1"/>
  <c r="H206" i="1"/>
  <c r="G206" i="1"/>
  <c r="O206" i="1"/>
  <c r="N206" i="1"/>
  <c r="M206" i="1"/>
  <c r="G224" i="1"/>
  <c r="I227" i="1"/>
  <c r="G227" i="1"/>
  <c r="O227" i="1"/>
  <c r="F227" i="1"/>
  <c r="M227" i="1"/>
  <c r="J227" i="1"/>
  <c r="H227" i="1"/>
  <c r="N239" i="1"/>
  <c r="E239" i="1"/>
  <c r="J239" i="1"/>
  <c r="O239" i="1"/>
  <c r="M239" i="1"/>
  <c r="I239" i="1"/>
  <c r="I241" i="1"/>
  <c r="Q241" i="1"/>
  <c r="H241" i="1"/>
  <c r="O241" i="1"/>
  <c r="N241" i="1"/>
  <c r="M241" i="1"/>
  <c r="J241" i="1"/>
  <c r="E260" i="1"/>
  <c r="E72" i="1"/>
  <c r="N72" i="1"/>
  <c r="F75" i="1"/>
  <c r="O75" i="1"/>
  <c r="M77" i="1"/>
  <c r="E80" i="1"/>
  <c r="N80" i="1"/>
  <c r="F83" i="1"/>
  <c r="O83" i="1"/>
  <c r="M85" i="1"/>
  <c r="P85" i="1" s="1"/>
  <c r="E88" i="1"/>
  <c r="N88" i="1"/>
  <c r="F91" i="1"/>
  <c r="O91" i="1"/>
  <c r="M93" i="1"/>
  <c r="E96" i="1"/>
  <c r="N96" i="1"/>
  <c r="N100" i="1"/>
  <c r="E102" i="1"/>
  <c r="O102" i="1"/>
  <c r="G104" i="1"/>
  <c r="Q104" i="1"/>
  <c r="G107" i="1"/>
  <c r="N107" i="1"/>
  <c r="E107" i="1"/>
  <c r="Q107" i="1"/>
  <c r="F111" i="1"/>
  <c r="Q111" i="1"/>
  <c r="E124" i="1"/>
  <c r="F125" i="1"/>
  <c r="Q126" i="1"/>
  <c r="H126" i="1"/>
  <c r="O126" i="1"/>
  <c r="F126" i="1"/>
  <c r="N126" i="1"/>
  <c r="E126" i="1"/>
  <c r="E127" i="1"/>
  <c r="I134" i="1"/>
  <c r="E137" i="1"/>
  <c r="F148" i="1"/>
  <c r="J159" i="1"/>
  <c r="I159" i="1"/>
  <c r="Q159" i="1"/>
  <c r="H159" i="1"/>
  <c r="Q168" i="1"/>
  <c r="H168" i="1"/>
  <c r="N168" i="1"/>
  <c r="E168" i="1"/>
  <c r="O168" i="1"/>
  <c r="M168" i="1"/>
  <c r="J168" i="1"/>
  <c r="M179" i="1"/>
  <c r="F182" i="1"/>
  <c r="G184" i="1"/>
  <c r="I187" i="1"/>
  <c r="G187" i="1"/>
  <c r="O187" i="1"/>
  <c r="F187" i="1"/>
  <c r="M187" i="1"/>
  <c r="J187" i="1"/>
  <c r="H187" i="1"/>
  <c r="N199" i="1"/>
  <c r="E199" i="1"/>
  <c r="J199" i="1"/>
  <c r="O199" i="1"/>
  <c r="M199" i="1"/>
  <c r="I199" i="1"/>
  <c r="I201" i="1"/>
  <c r="Q201" i="1"/>
  <c r="H201" i="1"/>
  <c r="O201" i="1"/>
  <c r="N201" i="1"/>
  <c r="M201" i="1"/>
  <c r="J201" i="1"/>
  <c r="N203" i="1"/>
  <c r="E206" i="1"/>
  <c r="Q208" i="1"/>
  <c r="H208" i="1"/>
  <c r="O208" i="1"/>
  <c r="F208" i="1"/>
  <c r="N208" i="1"/>
  <c r="E208" i="1"/>
  <c r="M208" i="1"/>
  <c r="J208" i="1"/>
  <c r="G215" i="1"/>
  <c r="F217" i="1"/>
  <c r="I224" i="1"/>
  <c r="E227" i="1"/>
  <c r="J230" i="1"/>
  <c r="Q230" i="1"/>
  <c r="H230" i="1"/>
  <c r="G230" i="1"/>
  <c r="O230" i="1"/>
  <c r="N230" i="1"/>
  <c r="M230" i="1"/>
  <c r="F239" i="1"/>
  <c r="E241" i="1"/>
  <c r="F246" i="1"/>
  <c r="I248" i="1"/>
  <c r="M260" i="1"/>
  <c r="Q286" i="1"/>
  <c r="H286" i="1"/>
  <c r="G286" i="1"/>
  <c r="O286" i="1"/>
  <c r="F286" i="1"/>
  <c r="N286" i="1"/>
  <c r="E286" i="1"/>
  <c r="M286" i="1"/>
  <c r="J286" i="1"/>
  <c r="I286" i="1"/>
  <c r="J324" i="1"/>
  <c r="I324" i="1"/>
  <c r="Q324" i="1"/>
  <c r="H324" i="1"/>
  <c r="G324" i="1"/>
  <c r="M324" i="1"/>
  <c r="F324" i="1"/>
  <c r="E324" i="1"/>
  <c r="O324" i="1"/>
  <c r="N324" i="1"/>
  <c r="F72" i="1"/>
  <c r="E77" i="1"/>
  <c r="F80" i="1"/>
  <c r="E85" i="1"/>
  <c r="F88" i="1"/>
  <c r="E93" i="1"/>
  <c r="F96" i="1"/>
  <c r="N98" i="1"/>
  <c r="E100" i="1"/>
  <c r="O100" i="1"/>
  <c r="F102" i="1"/>
  <c r="H104" i="1"/>
  <c r="N105" i="1"/>
  <c r="F107" i="1"/>
  <c r="J108" i="1"/>
  <c r="Q108" i="1"/>
  <c r="H108" i="1"/>
  <c r="O108" i="1"/>
  <c r="G111" i="1"/>
  <c r="J116" i="1"/>
  <c r="Q116" i="1"/>
  <c r="H116" i="1"/>
  <c r="G116" i="1"/>
  <c r="N117" i="1"/>
  <c r="E117" i="1"/>
  <c r="J117" i="1"/>
  <c r="Q117" i="1"/>
  <c r="I119" i="1"/>
  <c r="Q119" i="1"/>
  <c r="H119" i="1"/>
  <c r="F124" i="1"/>
  <c r="G125" i="1"/>
  <c r="G126" i="1"/>
  <c r="F127" i="1"/>
  <c r="I129" i="1"/>
  <c r="G129" i="1"/>
  <c r="O129" i="1"/>
  <c r="F129" i="1"/>
  <c r="J134" i="1"/>
  <c r="H137" i="1"/>
  <c r="E159" i="1"/>
  <c r="I161" i="1"/>
  <c r="Q161" i="1"/>
  <c r="H161" i="1"/>
  <c r="G161" i="1"/>
  <c r="O161" i="1"/>
  <c r="F161" i="1"/>
  <c r="F168" i="1"/>
  <c r="N175" i="1"/>
  <c r="E175" i="1"/>
  <c r="J175" i="1"/>
  <c r="O175" i="1"/>
  <c r="M175" i="1"/>
  <c r="I175" i="1"/>
  <c r="H175" i="1"/>
  <c r="I177" i="1"/>
  <c r="Q177" i="1"/>
  <c r="H177" i="1"/>
  <c r="N177" i="1"/>
  <c r="M177" i="1"/>
  <c r="J177" i="1"/>
  <c r="G177" i="1"/>
  <c r="N179" i="1"/>
  <c r="I182" i="1"/>
  <c r="I184" i="1"/>
  <c r="E187" i="1"/>
  <c r="J190" i="1"/>
  <c r="Q190" i="1"/>
  <c r="H190" i="1"/>
  <c r="G190" i="1"/>
  <c r="O190" i="1"/>
  <c r="N190" i="1"/>
  <c r="M190" i="1"/>
  <c r="F199" i="1"/>
  <c r="E201" i="1"/>
  <c r="Q203" i="1"/>
  <c r="F206" i="1"/>
  <c r="G208" i="1"/>
  <c r="I211" i="1"/>
  <c r="G211" i="1"/>
  <c r="O211" i="1"/>
  <c r="F211" i="1"/>
  <c r="M211" i="1"/>
  <c r="J211" i="1"/>
  <c r="H211" i="1"/>
  <c r="H215" i="1"/>
  <c r="G217" i="1"/>
  <c r="N223" i="1"/>
  <c r="E223" i="1"/>
  <c r="J223" i="1"/>
  <c r="O223" i="1"/>
  <c r="M223" i="1"/>
  <c r="I223" i="1"/>
  <c r="I225" i="1"/>
  <c r="Q225" i="1"/>
  <c r="H225" i="1"/>
  <c r="O225" i="1"/>
  <c r="N225" i="1"/>
  <c r="M225" i="1"/>
  <c r="J225" i="1"/>
  <c r="N227" i="1"/>
  <c r="E230" i="1"/>
  <c r="Q232" i="1"/>
  <c r="H232" i="1"/>
  <c r="O232" i="1"/>
  <c r="F232" i="1"/>
  <c r="N232" i="1"/>
  <c r="E232" i="1"/>
  <c r="M232" i="1"/>
  <c r="J232" i="1"/>
  <c r="G239" i="1"/>
  <c r="F241" i="1"/>
  <c r="I246" i="1"/>
  <c r="M115" i="1"/>
  <c r="M123" i="1"/>
  <c r="M131" i="1"/>
  <c r="M139" i="1"/>
  <c r="M147" i="1"/>
  <c r="J149" i="1"/>
  <c r="M155" i="1"/>
  <c r="J157" i="1"/>
  <c r="I163" i="1"/>
  <c r="O163" i="1"/>
  <c r="N163" i="1"/>
  <c r="J166" i="1"/>
  <c r="G166" i="1"/>
  <c r="O166" i="1"/>
  <c r="M167" i="1"/>
  <c r="I171" i="1"/>
  <c r="G171" i="1"/>
  <c r="O171" i="1"/>
  <c r="F171" i="1"/>
  <c r="J263" i="1"/>
  <c r="I263" i="1"/>
  <c r="Q263" i="1"/>
  <c r="H263" i="1"/>
  <c r="O263" i="1"/>
  <c r="M263" i="1"/>
  <c r="G263" i="1"/>
  <c r="I305" i="1"/>
  <c r="Q305" i="1"/>
  <c r="H305" i="1"/>
  <c r="O305" i="1"/>
  <c r="F305" i="1"/>
  <c r="N305" i="1"/>
  <c r="M305" i="1"/>
  <c r="J305" i="1"/>
  <c r="G305" i="1"/>
  <c r="G352" i="1"/>
  <c r="J352" i="1"/>
  <c r="I352" i="1"/>
  <c r="H352" i="1"/>
  <c r="Q352" i="1"/>
  <c r="F352" i="1"/>
  <c r="O352" i="1"/>
  <c r="N352" i="1"/>
  <c r="M352" i="1"/>
  <c r="M112" i="1"/>
  <c r="E115" i="1"/>
  <c r="N115" i="1"/>
  <c r="M120" i="1"/>
  <c r="E123" i="1"/>
  <c r="N123" i="1"/>
  <c r="M128" i="1"/>
  <c r="E131" i="1"/>
  <c r="N131" i="1"/>
  <c r="M136" i="1"/>
  <c r="P136" i="1" s="1"/>
  <c r="E139" i="1"/>
  <c r="N139" i="1"/>
  <c r="M144" i="1"/>
  <c r="E147" i="1"/>
  <c r="N147" i="1"/>
  <c r="M152" i="1"/>
  <c r="E155" i="1"/>
  <c r="N155" i="1"/>
  <c r="M160" i="1"/>
  <c r="E163" i="1"/>
  <c r="E166" i="1"/>
  <c r="Q166" i="1"/>
  <c r="E171" i="1"/>
  <c r="E263" i="1"/>
  <c r="J271" i="1"/>
  <c r="I271" i="1"/>
  <c r="Q271" i="1"/>
  <c r="H271" i="1"/>
  <c r="E271" i="1"/>
  <c r="O271" i="1"/>
  <c r="I281" i="1"/>
  <c r="Q281" i="1"/>
  <c r="H281" i="1"/>
  <c r="G281" i="1"/>
  <c r="O281" i="1"/>
  <c r="F281" i="1"/>
  <c r="M281" i="1"/>
  <c r="J281" i="1"/>
  <c r="E281" i="1"/>
  <c r="Q310" i="1"/>
  <c r="H310" i="1"/>
  <c r="G310" i="1"/>
  <c r="N310" i="1"/>
  <c r="E310" i="1"/>
  <c r="O310" i="1"/>
  <c r="M310" i="1"/>
  <c r="I313" i="1"/>
  <c r="Q313" i="1"/>
  <c r="H313" i="1"/>
  <c r="O313" i="1"/>
  <c r="F313" i="1"/>
  <c r="N313" i="1"/>
  <c r="M313" i="1"/>
  <c r="J319" i="1"/>
  <c r="I319" i="1"/>
  <c r="Q319" i="1"/>
  <c r="H319" i="1"/>
  <c r="O319" i="1"/>
  <c r="N319" i="1"/>
  <c r="M319" i="1"/>
  <c r="G319" i="1"/>
  <c r="F319" i="1"/>
  <c r="M149" i="1"/>
  <c r="M157" i="1"/>
  <c r="N167" i="1"/>
  <c r="E167" i="1"/>
  <c r="J167" i="1"/>
  <c r="M250" i="1"/>
  <c r="I250" i="1"/>
  <c r="H250" i="1"/>
  <c r="Q250" i="1"/>
  <c r="J255" i="1"/>
  <c r="I255" i="1"/>
  <c r="Q255" i="1"/>
  <c r="H255" i="1"/>
  <c r="F255" i="1"/>
  <c r="E255" i="1"/>
  <c r="F112" i="1"/>
  <c r="F120" i="1"/>
  <c r="F128" i="1"/>
  <c r="F136" i="1"/>
  <c r="F144" i="1"/>
  <c r="E149" i="1"/>
  <c r="F152" i="1"/>
  <c r="E157" i="1"/>
  <c r="F160" i="1"/>
  <c r="G163" i="1"/>
  <c r="H166" i="1"/>
  <c r="F167" i="1"/>
  <c r="Q167" i="1"/>
  <c r="J171" i="1"/>
  <c r="E250" i="1"/>
  <c r="G255" i="1"/>
  <c r="N263" i="1"/>
  <c r="G271" i="1"/>
  <c r="N281" i="1"/>
  <c r="J292" i="1"/>
  <c r="I292" i="1"/>
  <c r="Q292" i="1"/>
  <c r="H292" i="1"/>
  <c r="G292" i="1"/>
  <c r="N292" i="1"/>
  <c r="M292" i="1"/>
  <c r="F292" i="1"/>
  <c r="I310" i="1"/>
  <c r="G313" i="1"/>
  <c r="I164" i="1"/>
  <c r="M165" i="1"/>
  <c r="I172" i="1"/>
  <c r="M173" i="1"/>
  <c r="I180" i="1"/>
  <c r="M181" i="1"/>
  <c r="I188" i="1"/>
  <c r="I196" i="1"/>
  <c r="I204" i="1"/>
  <c r="I212" i="1"/>
  <c r="I220" i="1"/>
  <c r="I228" i="1"/>
  <c r="I236" i="1"/>
  <c r="I244" i="1"/>
  <c r="O251" i="1"/>
  <c r="F251" i="1"/>
  <c r="N251" i="1"/>
  <c r="Q262" i="1"/>
  <c r="H262" i="1"/>
  <c r="G262" i="1"/>
  <c r="O262" i="1"/>
  <c r="F262" i="1"/>
  <c r="N262" i="1"/>
  <c r="E262" i="1"/>
  <c r="J279" i="1"/>
  <c r="I279" i="1"/>
  <c r="Q279" i="1"/>
  <c r="H279" i="1"/>
  <c r="J284" i="1"/>
  <c r="I284" i="1"/>
  <c r="Q284" i="1"/>
  <c r="H284" i="1"/>
  <c r="G284" i="1"/>
  <c r="O312" i="1"/>
  <c r="F312" i="1"/>
  <c r="N312" i="1"/>
  <c r="E312" i="1"/>
  <c r="Q312" i="1"/>
  <c r="M312" i="1"/>
  <c r="J312" i="1"/>
  <c r="I321" i="1"/>
  <c r="Q321" i="1"/>
  <c r="H321" i="1"/>
  <c r="G321" i="1"/>
  <c r="O321" i="1"/>
  <c r="F321" i="1"/>
  <c r="N321" i="1"/>
  <c r="M321" i="1"/>
  <c r="J350" i="1"/>
  <c r="J443" i="1"/>
  <c r="I443" i="1"/>
  <c r="Q443" i="1"/>
  <c r="H443" i="1"/>
  <c r="N443" i="1"/>
  <c r="M443" i="1"/>
  <c r="G443" i="1"/>
  <c r="F443" i="1"/>
  <c r="O443" i="1"/>
  <c r="M170" i="1"/>
  <c r="M178" i="1"/>
  <c r="M186" i="1"/>
  <c r="M194" i="1"/>
  <c r="P194" i="1" s="1"/>
  <c r="M202" i="1"/>
  <c r="M210" i="1"/>
  <c r="M218" i="1"/>
  <c r="M226" i="1"/>
  <c r="M234" i="1"/>
  <c r="M242" i="1"/>
  <c r="Q249" i="1"/>
  <c r="H249" i="1"/>
  <c r="N249" i="1"/>
  <c r="I257" i="1"/>
  <c r="Q257" i="1"/>
  <c r="H257" i="1"/>
  <c r="G257" i="1"/>
  <c r="O257" i="1"/>
  <c r="F257" i="1"/>
  <c r="I273" i="1"/>
  <c r="Q273" i="1"/>
  <c r="H273" i="1"/>
  <c r="G273" i="1"/>
  <c r="O273" i="1"/>
  <c r="F273" i="1"/>
  <c r="J276" i="1"/>
  <c r="I276" i="1"/>
  <c r="Q276" i="1"/>
  <c r="H276" i="1"/>
  <c r="G276" i="1"/>
  <c r="I297" i="1"/>
  <c r="Q297" i="1"/>
  <c r="H297" i="1"/>
  <c r="G297" i="1"/>
  <c r="O297" i="1"/>
  <c r="F297" i="1"/>
  <c r="J332" i="1"/>
  <c r="I332" i="1"/>
  <c r="Q332" i="1"/>
  <c r="H332" i="1"/>
  <c r="G332" i="1"/>
  <c r="O332" i="1"/>
  <c r="N332" i="1"/>
  <c r="M332" i="1"/>
  <c r="J345" i="1"/>
  <c r="I345" i="1"/>
  <c r="H345" i="1"/>
  <c r="Q345" i="1"/>
  <c r="G345" i="1"/>
  <c r="O345" i="1"/>
  <c r="N345" i="1"/>
  <c r="M345" i="1"/>
  <c r="O404" i="1"/>
  <c r="F404" i="1"/>
  <c r="N404" i="1"/>
  <c r="E404" i="1"/>
  <c r="M404" i="1"/>
  <c r="J404" i="1"/>
  <c r="Q404" i="1"/>
  <c r="I404" i="1"/>
  <c r="J295" i="1"/>
  <c r="I295" i="1"/>
  <c r="Q295" i="1"/>
  <c r="H295" i="1"/>
  <c r="O304" i="1"/>
  <c r="F304" i="1"/>
  <c r="N304" i="1"/>
  <c r="E304" i="1"/>
  <c r="M304" i="1"/>
  <c r="J304" i="1"/>
  <c r="I304" i="1"/>
  <c r="Q326" i="1"/>
  <c r="H326" i="1"/>
  <c r="G326" i="1"/>
  <c r="O326" i="1"/>
  <c r="F326" i="1"/>
  <c r="N326" i="1"/>
  <c r="E326" i="1"/>
  <c r="M326" i="1"/>
  <c r="J326" i="1"/>
  <c r="F170" i="1"/>
  <c r="F178" i="1"/>
  <c r="F186" i="1"/>
  <c r="F194" i="1"/>
  <c r="F202" i="1"/>
  <c r="F210" i="1"/>
  <c r="F218" i="1"/>
  <c r="F226" i="1"/>
  <c r="F234" i="1"/>
  <c r="F242" i="1"/>
  <c r="F249" i="1"/>
  <c r="J257" i="1"/>
  <c r="J268" i="1"/>
  <c r="I268" i="1"/>
  <c r="Q268" i="1"/>
  <c r="H268" i="1"/>
  <c r="G268" i="1"/>
  <c r="J273" i="1"/>
  <c r="F276" i="1"/>
  <c r="Q278" i="1"/>
  <c r="H278" i="1"/>
  <c r="G278" i="1"/>
  <c r="O278" i="1"/>
  <c r="F278" i="1"/>
  <c r="N278" i="1"/>
  <c r="E278" i="1"/>
  <c r="I289" i="1"/>
  <c r="Q289" i="1"/>
  <c r="H289" i="1"/>
  <c r="G289" i="1"/>
  <c r="O289" i="1"/>
  <c r="F289" i="1"/>
  <c r="E295" i="1"/>
  <c r="J297" i="1"/>
  <c r="G304" i="1"/>
  <c r="I326" i="1"/>
  <c r="F332" i="1"/>
  <c r="Q334" i="1"/>
  <c r="H334" i="1"/>
  <c r="G334" i="1"/>
  <c r="O334" i="1"/>
  <c r="F334" i="1"/>
  <c r="N334" i="1"/>
  <c r="E334" i="1"/>
  <c r="M334" i="1"/>
  <c r="J369" i="1"/>
  <c r="I369" i="1"/>
  <c r="Q369" i="1"/>
  <c r="H369" i="1"/>
  <c r="G369" i="1"/>
  <c r="M369" i="1"/>
  <c r="F369" i="1"/>
  <c r="E369" i="1"/>
  <c r="O369" i="1"/>
  <c r="N369" i="1"/>
  <c r="H404" i="1"/>
  <c r="I258" i="1"/>
  <c r="M259" i="1"/>
  <c r="M267" i="1"/>
  <c r="I274" i="1"/>
  <c r="M275" i="1"/>
  <c r="M283" i="1"/>
  <c r="J285" i="1"/>
  <c r="M291" i="1"/>
  <c r="J293" i="1"/>
  <c r="I298" i="1"/>
  <c r="N301" i="1"/>
  <c r="E301" i="1"/>
  <c r="J301" i="1"/>
  <c r="Q318" i="1"/>
  <c r="H318" i="1"/>
  <c r="G318" i="1"/>
  <c r="O318" i="1"/>
  <c r="F318" i="1"/>
  <c r="N318" i="1"/>
  <c r="E318" i="1"/>
  <c r="I337" i="1"/>
  <c r="Q337" i="1"/>
  <c r="H337" i="1"/>
  <c r="G337" i="1"/>
  <c r="O337" i="1"/>
  <c r="F337" i="1"/>
  <c r="H348" i="1"/>
  <c r="Q348" i="1"/>
  <c r="G348" i="1"/>
  <c r="F348" i="1"/>
  <c r="O348" i="1"/>
  <c r="E348" i="1"/>
  <c r="J377" i="1"/>
  <c r="I377" i="1"/>
  <c r="O377" i="1"/>
  <c r="N377" i="1"/>
  <c r="M377" i="1"/>
  <c r="I390" i="1"/>
  <c r="Q390" i="1"/>
  <c r="H390" i="1"/>
  <c r="G390" i="1"/>
  <c r="O390" i="1"/>
  <c r="F390" i="1"/>
  <c r="N390" i="1"/>
  <c r="M390" i="1"/>
  <c r="J390" i="1"/>
  <c r="J419" i="1"/>
  <c r="I419" i="1"/>
  <c r="Q419" i="1"/>
  <c r="H419" i="1"/>
  <c r="O419" i="1"/>
  <c r="N419" i="1"/>
  <c r="M419" i="1"/>
  <c r="G419" i="1"/>
  <c r="M256" i="1"/>
  <c r="J258" i="1"/>
  <c r="E259" i="1"/>
  <c r="N259" i="1"/>
  <c r="M264" i="1"/>
  <c r="J266" i="1"/>
  <c r="E267" i="1"/>
  <c r="N267" i="1"/>
  <c r="M272" i="1"/>
  <c r="M280" i="1"/>
  <c r="M288" i="1"/>
  <c r="M296" i="1"/>
  <c r="J316" i="1"/>
  <c r="I316" i="1"/>
  <c r="Q316" i="1"/>
  <c r="H316" i="1"/>
  <c r="G316" i="1"/>
  <c r="J335" i="1"/>
  <c r="I335" i="1"/>
  <c r="Q335" i="1"/>
  <c r="H335" i="1"/>
  <c r="Q347" i="1"/>
  <c r="H347" i="1"/>
  <c r="M347" i="1"/>
  <c r="J347" i="1"/>
  <c r="I347" i="1"/>
  <c r="E256" i="1"/>
  <c r="F259" i="1"/>
  <c r="O259" i="1"/>
  <c r="E264" i="1"/>
  <c r="N264" i="1"/>
  <c r="F267" i="1"/>
  <c r="O267" i="1"/>
  <c r="E272" i="1"/>
  <c r="N272" i="1"/>
  <c r="F275" i="1"/>
  <c r="O275" i="1"/>
  <c r="E280" i="1"/>
  <c r="N280" i="1"/>
  <c r="F283" i="1"/>
  <c r="O283" i="1"/>
  <c r="M285" i="1"/>
  <c r="P285" i="1" s="1"/>
  <c r="E288" i="1"/>
  <c r="N288" i="1"/>
  <c r="M293" i="1"/>
  <c r="E296" i="1"/>
  <c r="N296" i="1"/>
  <c r="Q302" i="1"/>
  <c r="H302" i="1"/>
  <c r="N302" i="1"/>
  <c r="E302" i="1"/>
  <c r="J308" i="1"/>
  <c r="I308" i="1"/>
  <c r="G308" i="1"/>
  <c r="Q308" i="1"/>
  <c r="E316" i="1"/>
  <c r="I329" i="1"/>
  <c r="Q329" i="1"/>
  <c r="H329" i="1"/>
  <c r="G329" i="1"/>
  <c r="O329" i="1"/>
  <c r="F329" i="1"/>
  <c r="Q342" i="1"/>
  <c r="H342" i="1"/>
  <c r="G342" i="1"/>
  <c r="O342" i="1"/>
  <c r="F342" i="1"/>
  <c r="N342" i="1"/>
  <c r="E342" i="1"/>
  <c r="E347" i="1"/>
  <c r="N354" i="1"/>
  <c r="E354" i="1"/>
  <c r="J354" i="1"/>
  <c r="I354" i="1"/>
  <c r="H354" i="1"/>
  <c r="Q371" i="1"/>
  <c r="H371" i="1"/>
  <c r="O371" i="1"/>
  <c r="N371" i="1"/>
  <c r="J371" i="1"/>
  <c r="Q379" i="1"/>
  <c r="H379" i="1"/>
  <c r="G379" i="1"/>
  <c r="O379" i="1"/>
  <c r="F379" i="1"/>
  <c r="N379" i="1"/>
  <c r="E379" i="1"/>
  <c r="M379" i="1"/>
  <c r="G399" i="1"/>
  <c r="J399" i="1"/>
  <c r="I399" i="1"/>
  <c r="H399" i="1"/>
  <c r="Q399" i="1"/>
  <c r="O399" i="1"/>
  <c r="N399" i="1"/>
  <c r="I437" i="1"/>
  <c r="Q437" i="1"/>
  <c r="H437" i="1"/>
  <c r="G437" i="1"/>
  <c r="O437" i="1"/>
  <c r="F437" i="1"/>
  <c r="M437" i="1"/>
  <c r="J437" i="1"/>
  <c r="E437" i="1"/>
  <c r="F272" i="1"/>
  <c r="F280" i="1"/>
  <c r="E285" i="1"/>
  <c r="F288" i="1"/>
  <c r="E293" i="1"/>
  <c r="F296" i="1"/>
  <c r="F302" i="1"/>
  <c r="Q303" i="1"/>
  <c r="H303" i="1"/>
  <c r="O303" i="1"/>
  <c r="E308" i="1"/>
  <c r="J311" i="1"/>
  <c r="Q311" i="1"/>
  <c r="H311" i="1"/>
  <c r="F316" i="1"/>
  <c r="J327" i="1"/>
  <c r="I327" i="1"/>
  <c r="Q327" i="1"/>
  <c r="H327" i="1"/>
  <c r="E329" i="1"/>
  <c r="F335" i="1"/>
  <c r="J340" i="1"/>
  <c r="I340" i="1"/>
  <c r="Q340" i="1"/>
  <c r="H340" i="1"/>
  <c r="G340" i="1"/>
  <c r="I342" i="1"/>
  <c r="F347" i="1"/>
  <c r="M348" i="1"/>
  <c r="F354" i="1"/>
  <c r="O357" i="1"/>
  <c r="F357" i="1"/>
  <c r="J357" i="1"/>
  <c r="I357" i="1"/>
  <c r="H357" i="1"/>
  <c r="G357" i="1"/>
  <c r="I379" i="1"/>
  <c r="I395" i="1"/>
  <c r="H395" i="1"/>
  <c r="Q395" i="1"/>
  <c r="G395" i="1"/>
  <c r="F395" i="1"/>
  <c r="N395" i="1"/>
  <c r="M395" i="1"/>
  <c r="J395" i="1"/>
  <c r="E395" i="1"/>
  <c r="E399" i="1"/>
  <c r="N437" i="1"/>
  <c r="I306" i="1"/>
  <c r="J309" i="1"/>
  <c r="I314" i="1"/>
  <c r="J317" i="1"/>
  <c r="I322" i="1"/>
  <c r="J325" i="1"/>
  <c r="I330" i="1"/>
  <c r="J333" i="1"/>
  <c r="I338" i="1"/>
  <c r="J341" i="1"/>
  <c r="M353" i="1"/>
  <c r="Q355" i="1"/>
  <c r="H355" i="1"/>
  <c r="N355" i="1"/>
  <c r="I356" i="1"/>
  <c r="I358" i="1"/>
  <c r="O358" i="1"/>
  <c r="F358" i="1"/>
  <c r="J361" i="1"/>
  <c r="I361" i="1"/>
  <c r="Q361" i="1"/>
  <c r="I382" i="1"/>
  <c r="Q382" i="1"/>
  <c r="H382" i="1"/>
  <c r="G382" i="1"/>
  <c r="O382" i="1"/>
  <c r="F382" i="1"/>
  <c r="J424" i="1"/>
  <c r="I424" i="1"/>
  <c r="Q424" i="1"/>
  <c r="H424" i="1"/>
  <c r="G424" i="1"/>
  <c r="N424" i="1"/>
  <c r="M424" i="1"/>
  <c r="F424" i="1"/>
  <c r="J432" i="1"/>
  <c r="I432" i="1"/>
  <c r="Q432" i="1"/>
  <c r="H432" i="1"/>
  <c r="O432" i="1"/>
  <c r="N432" i="1"/>
  <c r="M432" i="1"/>
  <c r="M320" i="1"/>
  <c r="M328" i="1"/>
  <c r="M336" i="1"/>
  <c r="N346" i="1"/>
  <c r="E346" i="1"/>
  <c r="O346" i="1"/>
  <c r="N353" i="1"/>
  <c r="J364" i="1"/>
  <c r="Q364" i="1"/>
  <c r="H364" i="1"/>
  <c r="J380" i="1"/>
  <c r="I380" i="1"/>
  <c r="Q380" i="1"/>
  <c r="H380" i="1"/>
  <c r="J393" i="1"/>
  <c r="I393" i="1"/>
  <c r="Q393" i="1"/>
  <c r="H393" i="1"/>
  <c r="G393" i="1"/>
  <c r="M309" i="1"/>
  <c r="M317" i="1"/>
  <c r="E320" i="1"/>
  <c r="N320" i="1"/>
  <c r="M325" i="1"/>
  <c r="E328" i="1"/>
  <c r="N328" i="1"/>
  <c r="M333" i="1"/>
  <c r="E336" i="1"/>
  <c r="N336" i="1"/>
  <c r="M341" i="1"/>
  <c r="F346" i="1"/>
  <c r="E353" i="1"/>
  <c r="O353" i="1"/>
  <c r="Q363" i="1"/>
  <c r="H363" i="1"/>
  <c r="G363" i="1"/>
  <c r="N363" i="1"/>
  <c r="P363" i="1" s="1"/>
  <c r="E363" i="1"/>
  <c r="E364" i="1"/>
  <c r="O365" i="1"/>
  <c r="F365" i="1"/>
  <c r="N365" i="1"/>
  <c r="E365" i="1"/>
  <c r="I366" i="1"/>
  <c r="Q366" i="1"/>
  <c r="H366" i="1"/>
  <c r="O366" i="1"/>
  <c r="F366" i="1"/>
  <c r="I374" i="1"/>
  <c r="Q374" i="1"/>
  <c r="H374" i="1"/>
  <c r="G374" i="1"/>
  <c r="O374" i="1"/>
  <c r="F374" i="1"/>
  <c r="E380" i="1"/>
  <c r="Q387" i="1"/>
  <c r="H387" i="1"/>
  <c r="G387" i="1"/>
  <c r="O387" i="1"/>
  <c r="F387" i="1"/>
  <c r="N387" i="1"/>
  <c r="E387" i="1"/>
  <c r="E393" i="1"/>
  <c r="Q402" i="1"/>
  <c r="H402" i="1"/>
  <c r="I402" i="1"/>
  <c r="G402" i="1"/>
  <c r="F402" i="1"/>
  <c r="O402" i="1"/>
  <c r="E402" i="1"/>
  <c r="I405" i="1"/>
  <c r="Q405" i="1"/>
  <c r="H405" i="1"/>
  <c r="O405" i="1"/>
  <c r="M405" i="1"/>
  <c r="J405" i="1"/>
  <c r="G405" i="1"/>
  <c r="Q426" i="1"/>
  <c r="H426" i="1"/>
  <c r="G426" i="1"/>
  <c r="O426" i="1"/>
  <c r="F426" i="1"/>
  <c r="N426" i="1"/>
  <c r="E426" i="1"/>
  <c r="M426" i="1"/>
  <c r="E309" i="1"/>
  <c r="E317" i="1"/>
  <c r="F320" i="1"/>
  <c r="E325" i="1"/>
  <c r="F328" i="1"/>
  <c r="E333" i="1"/>
  <c r="F336" i="1"/>
  <c r="E341" i="1"/>
  <c r="G346" i="1"/>
  <c r="Q346" i="1"/>
  <c r="O349" i="1"/>
  <c r="F349" i="1"/>
  <c r="N349" i="1"/>
  <c r="F353" i="1"/>
  <c r="N356" i="1"/>
  <c r="F363" i="1"/>
  <c r="F364" i="1"/>
  <c r="E366" i="1"/>
  <c r="J372" i="1"/>
  <c r="I372" i="1"/>
  <c r="Q372" i="1"/>
  <c r="H372" i="1"/>
  <c r="E374" i="1"/>
  <c r="F380" i="1"/>
  <c r="J385" i="1"/>
  <c r="I385" i="1"/>
  <c r="Q385" i="1"/>
  <c r="H385" i="1"/>
  <c r="G385" i="1"/>
  <c r="I387" i="1"/>
  <c r="F393" i="1"/>
  <c r="I397" i="1"/>
  <c r="J397" i="1"/>
  <c r="H397" i="1"/>
  <c r="Q397" i="1"/>
  <c r="G397" i="1"/>
  <c r="N401" i="1"/>
  <c r="E401" i="1"/>
  <c r="M401" i="1"/>
  <c r="J401" i="1"/>
  <c r="I401" i="1"/>
  <c r="J402" i="1"/>
  <c r="E405" i="1"/>
  <c r="I426" i="1"/>
  <c r="M360" i="1"/>
  <c r="J362" i="1"/>
  <c r="M368" i="1"/>
  <c r="J370" i="1"/>
  <c r="K370" i="1" s="1"/>
  <c r="M376" i="1"/>
  <c r="J378" i="1"/>
  <c r="M384" i="1"/>
  <c r="J386" i="1"/>
  <c r="M392" i="1"/>
  <c r="J394" i="1"/>
  <c r="N400" i="1"/>
  <c r="N403" i="1"/>
  <c r="N411" i="1"/>
  <c r="J416" i="1"/>
  <c r="I416" i="1"/>
  <c r="Q416" i="1"/>
  <c r="H416" i="1"/>
  <c r="G416" i="1"/>
  <c r="J435" i="1"/>
  <c r="I435" i="1"/>
  <c r="Q435" i="1"/>
  <c r="H435" i="1"/>
  <c r="M373" i="1"/>
  <c r="M381" i="1"/>
  <c r="M389" i="1"/>
  <c r="O403" i="1"/>
  <c r="J408" i="1"/>
  <c r="I408" i="1"/>
  <c r="G408" i="1"/>
  <c r="Q408" i="1"/>
  <c r="I429" i="1"/>
  <c r="Q429" i="1"/>
  <c r="H429" i="1"/>
  <c r="G429" i="1"/>
  <c r="O429" i="1"/>
  <c r="F429" i="1"/>
  <c r="Q442" i="1"/>
  <c r="H442" i="1"/>
  <c r="G442" i="1"/>
  <c r="O442" i="1"/>
  <c r="F442" i="1"/>
  <c r="N442" i="1"/>
  <c r="E442" i="1"/>
  <c r="M362" i="1"/>
  <c r="P362" i="1" s="1"/>
  <c r="M370" i="1"/>
  <c r="E373" i="1"/>
  <c r="N373" i="1"/>
  <c r="M378" i="1"/>
  <c r="E381" i="1"/>
  <c r="N381" i="1"/>
  <c r="M386" i="1"/>
  <c r="P386" i="1" s="1"/>
  <c r="E389" i="1"/>
  <c r="N389" i="1"/>
  <c r="M394" i="1"/>
  <c r="O396" i="1"/>
  <c r="F396" i="1"/>
  <c r="N396" i="1"/>
  <c r="J411" i="1"/>
  <c r="Q411" i="1"/>
  <c r="H411" i="1"/>
  <c r="F416" i="1"/>
  <c r="J427" i="1"/>
  <c r="I427" i="1"/>
  <c r="Q427" i="1"/>
  <c r="H427" i="1"/>
  <c r="E429" i="1"/>
  <c r="F435" i="1"/>
  <c r="J440" i="1"/>
  <c r="I440" i="1"/>
  <c r="Q440" i="1"/>
  <c r="H440" i="1"/>
  <c r="G440" i="1"/>
  <c r="I442" i="1"/>
  <c r="E362" i="1"/>
  <c r="E370" i="1"/>
  <c r="F373" i="1"/>
  <c r="E378" i="1"/>
  <c r="F381" i="1"/>
  <c r="E386" i="1"/>
  <c r="F389" i="1"/>
  <c r="E394" i="1"/>
  <c r="N394" i="1"/>
  <c r="E396" i="1"/>
  <c r="G400" i="1"/>
  <c r="Q400" i="1"/>
  <c r="F403" i="1"/>
  <c r="Q403" i="1"/>
  <c r="F408" i="1"/>
  <c r="Q410" i="1"/>
  <c r="H410" i="1"/>
  <c r="G410" i="1"/>
  <c r="N410" i="1"/>
  <c r="E410" i="1"/>
  <c r="E411" i="1"/>
  <c r="O412" i="1"/>
  <c r="F412" i="1"/>
  <c r="N412" i="1"/>
  <c r="E412" i="1"/>
  <c r="I413" i="1"/>
  <c r="Q413" i="1"/>
  <c r="H413" i="1"/>
  <c r="O413" i="1"/>
  <c r="F413" i="1"/>
  <c r="I421" i="1"/>
  <c r="Q421" i="1"/>
  <c r="H421" i="1"/>
  <c r="G421" i="1"/>
  <c r="O421" i="1"/>
  <c r="P421" i="1" s="1"/>
  <c r="F421" i="1"/>
  <c r="E427" i="1"/>
  <c r="J429" i="1"/>
  <c r="Q434" i="1"/>
  <c r="H434" i="1"/>
  <c r="G434" i="1"/>
  <c r="O434" i="1"/>
  <c r="F434" i="1"/>
  <c r="N434" i="1"/>
  <c r="E434" i="1"/>
  <c r="G435" i="1"/>
  <c r="E440" i="1"/>
  <c r="J442" i="1"/>
  <c r="M407" i="1"/>
  <c r="J409" i="1"/>
  <c r="M415" i="1"/>
  <c r="J417" i="1"/>
  <c r="M423" i="1"/>
  <c r="J425" i="1"/>
  <c r="M431" i="1"/>
  <c r="J433" i="1"/>
  <c r="M439" i="1"/>
  <c r="J441" i="1"/>
  <c r="M420" i="1"/>
  <c r="M428" i="1"/>
  <c r="M436" i="1"/>
  <c r="F407" i="1"/>
  <c r="O407" i="1"/>
  <c r="M409" i="1"/>
  <c r="M417" i="1"/>
  <c r="E420" i="1"/>
  <c r="N420" i="1"/>
  <c r="M425" i="1"/>
  <c r="E428" i="1"/>
  <c r="N428" i="1"/>
  <c r="M433" i="1"/>
  <c r="E436" i="1"/>
  <c r="N436" i="1"/>
  <c r="M441" i="1"/>
  <c r="E409" i="1"/>
  <c r="E417" i="1"/>
  <c r="F420" i="1"/>
  <c r="E425" i="1"/>
  <c r="F428" i="1"/>
  <c r="E433" i="1"/>
  <c r="F436" i="1"/>
  <c r="E441" i="1"/>
  <c r="I8" i="1"/>
  <c r="J8" i="1"/>
  <c r="M8" i="1"/>
  <c r="E8" i="1"/>
  <c r="N8" i="1"/>
  <c r="O8" i="1"/>
  <c r="K46" i="1" l="1"/>
  <c r="P266" i="1"/>
  <c r="P385" i="1"/>
  <c r="P340" i="1"/>
  <c r="P255" i="1"/>
  <c r="P82" i="1"/>
  <c r="P279" i="1"/>
  <c r="P68" i="1"/>
  <c r="P212" i="1"/>
  <c r="P366" i="1"/>
  <c r="P52" i="1"/>
  <c r="P315" i="1"/>
  <c r="P293" i="1"/>
  <c r="P117" i="1"/>
  <c r="P204" i="1"/>
  <c r="K146" i="1"/>
  <c r="K323" i="1"/>
  <c r="K251" i="1"/>
  <c r="K293" i="1"/>
  <c r="K356" i="1"/>
  <c r="P391" i="1"/>
  <c r="K111" i="1"/>
  <c r="P12" i="1"/>
  <c r="P380" i="1"/>
  <c r="K333" i="1"/>
  <c r="P77" i="1"/>
  <c r="P339" i="1"/>
  <c r="K386" i="1"/>
  <c r="K172" i="1"/>
  <c r="P144" i="1"/>
  <c r="P182" i="1"/>
  <c r="P108" i="1"/>
  <c r="P125" i="1"/>
  <c r="K439" i="1"/>
  <c r="P84" i="1"/>
  <c r="K320" i="1"/>
  <c r="P258" i="1"/>
  <c r="P314" i="1"/>
  <c r="K105" i="1"/>
  <c r="P41" i="1"/>
  <c r="K420" i="1"/>
  <c r="K272" i="1"/>
  <c r="P253" i="1"/>
  <c r="P358" i="1"/>
  <c r="P180" i="1"/>
  <c r="P124" i="1"/>
  <c r="K197" i="1"/>
  <c r="K394" i="1"/>
  <c r="K298" i="1"/>
  <c r="P329" i="1"/>
  <c r="K400" i="1"/>
  <c r="P130" i="1"/>
  <c r="K228" i="1"/>
  <c r="P107" i="1"/>
  <c r="K315" i="1"/>
  <c r="P213" i="1"/>
  <c r="K373" i="1"/>
  <c r="P408" i="1"/>
  <c r="P234" i="1"/>
  <c r="P120" i="1"/>
  <c r="P220" i="1"/>
  <c r="K96" i="1"/>
  <c r="K178" i="1"/>
  <c r="K428" i="1"/>
  <c r="K318" i="1"/>
  <c r="P160" i="1"/>
  <c r="P361" i="1"/>
  <c r="K307" i="1"/>
  <c r="K256" i="1"/>
  <c r="P218" i="1"/>
  <c r="P299" i="1"/>
  <c r="K362" i="1"/>
  <c r="K424" i="1"/>
  <c r="K232" i="1"/>
  <c r="P9" i="1"/>
  <c r="P413" i="1"/>
  <c r="K393" i="1"/>
  <c r="P352" i="1"/>
  <c r="P392" i="1"/>
  <c r="K366" i="1"/>
  <c r="K117" i="1"/>
  <c r="P168" i="1"/>
  <c r="P80" i="1"/>
  <c r="K260" i="1"/>
  <c r="K248" i="1"/>
  <c r="P94" i="1"/>
  <c r="P427" i="1"/>
  <c r="P53" i="1"/>
  <c r="P439" i="1"/>
  <c r="K157" i="1"/>
  <c r="K101" i="1"/>
  <c r="P56" i="1"/>
  <c r="K403" i="1"/>
  <c r="K344" i="1"/>
  <c r="P431" i="1"/>
  <c r="K236" i="1"/>
  <c r="P216" i="1"/>
  <c r="P114" i="1"/>
  <c r="P378" i="1"/>
  <c r="P309" i="1"/>
  <c r="K262" i="1"/>
  <c r="P307" i="1"/>
  <c r="K85" i="1"/>
  <c r="K18" i="1"/>
  <c r="K37" i="1"/>
  <c r="K218" i="1"/>
  <c r="K277" i="1"/>
  <c r="K205" i="1"/>
  <c r="P397" i="1"/>
  <c r="K242" i="1"/>
  <c r="K123" i="1"/>
  <c r="K56" i="1"/>
  <c r="P440" i="1"/>
  <c r="K125" i="1"/>
  <c r="K412" i="1"/>
  <c r="P274" i="1"/>
  <c r="K226" i="1"/>
  <c r="P298" i="1"/>
  <c r="P417" i="1"/>
  <c r="P269" i="1"/>
  <c r="K368" i="1"/>
  <c r="K409" i="1"/>
  <c r="P292" i="1"/>
  <c r="P190" i="1"/>
  <c r="P237" i="1"/>
  <c r="P284" i="1"/>
  <c r="P116" i="1"/>
  <c r="K66" i="1"/>
  <c r="K23" i="1"/>
  <c r="K290" i="1"/>
  <c r="P51" i="1"/>
  <c r="K430" i="1"/>
  <c r="K322" i="1"/>
  <c r="K359" i="1"/>
  <c r="K234" i="1"/>
  <c r="P437" i="1"/>
  <c r="P302" i="1"/>
  <c r="P280" i="1"/>
  <c r="K149" i="1"/>
  <c r="P230" i="1"/>
  <c r="P367" i="1"/>
  <c r="K339" i="1"/>
  <c r="K283" i="1"/>
  <c r="K336" i="1"/>
  <c r="P20" i="1"/>
  <c r="P272" i="1"/>
  <c r="P256" i="1"/>
  <c r="K390" i="1"/>
  <c r="K204" i="1"/>
  <c r="K16" i="1"/>
  <c r="P430" i="1"/>
  <c r="K398" i="1"/>
  <c r="K194" i="1"/>
  <c r="K299" i="1"/>
  <c r="K67" i="1"/>
  <c r="K83" i="1"/>
  <c r="P411" i="1"/>
  <c r="P376" i="1"/>
  <c r="P382" i="1"/>
  <c r="P210" i="1"/>
  <c r="K167" i="1"/>
  <c r="K109" i="1"/>
  <c r="P322" i="1"/>
  <c r="K229" i="1"/>
  <c r="P189" i="1"/>
  <c r="P423" i="1"/>
  <c r="K341" i="1"/>
  <c r="K309" i="1"/>
  <c r="P249" i="1"/>
  <c r="P76" i="1"/>
  <c r="K19" i="1"/>
  <c r="P48" i="1"/>
  <c r="P245" i="1"/>
  <c r="P45" i="1"/>
  <c r="P119" i="1"/>
  <c r="K425" i="1"/>
  <c r="K413" i="1"/>
  <c r="P171" i="1"/>
  <c r="K183" i="1"/>
  <c r="K133" i="1"/>
  <c r="P162" i="1"/>
  <c r="P25" i="1"/>
  <c r="K61" i="1"/>
  <c r="K348" i="1"/>
  <c r="K220" i="1"/>
  <c r="P149" i="1"/>
  <c r="P263" i="1"/>
  <c r="P81" i="1"/>
  <c r="P59" i="1"/>
  <c r="K415" i="1"/>
  <c r="K384" i="1"/>
  <c r="P276" i="1"/>
  <c r="K130" i="1"/>
  <c r="K314" i="1"/>
  <c r="K401" i="1"/>
  <c r="P365" i="1"/>
  <c r="P303" i="1"/>
  <c r="P354" i="1"/>
  <c r="K212" i="1"/>
  <c r="P165" i="1"/>
  <c r="P271" i="1"/>
  <c r="K143" i="1"/>
  <c r="K35" i="1"/>
  <c r="K365" i="1"/>
  <c r="P406" i="1"/>
  <c r="K338" i="1"/>
  <c r="P138" i="1"/>
  <c r="K114" i="1"/>
  <c r="K31" i="1"/>
  <c r="K406" i="1"/>
  <c r="K353" i="1"/>
  <c r="K367" i="1"/>
  <c r="P228" i="1"/>
  <c r="K144" i="1"/>
  <c r="P159" i="1"/>
  <c r="P197" i="1"/>
  <c r="K53" i="1"/>
  <c r="P268" i="1"/>
  <c r="P226" i="1"/>
  <c r="P360" i="1"/>
  <c r="K379" i="1"/>
  <c r="P337" i="1"/>
  <c r="P304" i="1"/>
  <c r="P202" i="1"/>
  <c r="K305" i="1"/>
  <c r="K263" i="1"/>
  <c r="K211" i="1"/>
  <c r="P161" i="1"/>
  <c r="K208" i="1"/>
  <c r="P93" i="1"/>
  <c r="P14" i="1"/>
  <c r="P113" i="1"/>
  <c r="K231" i="1"/>
  <c r="P101" i="1"/>
  <c r="K381" i="1"/>
  <c r="K351" i="1"/>
  <c r="K264" i="1"/>
  <c r="K269" i="1"/>
  <c r="K98" i="1"/>
  <c r="P99" i="1"/>
  <c r="K26" i="1"/>
  <c r="K58" i="1"/>
  <c r="P438" i="1"/>
  <c r="P355" i="1"/>
  <c r="K138" i="1"/>
  <c r="P435" i="1"/>
  <c r="K346" i="1"/>
  <c r="P364" i="1"/>
  <c r="K72" i="1"/>
  <c r="K436" i="1"/>
  <c r="P429" i="1"/>
  <c r="P291" i="1"/>
  <c r="P262" i="1"/>
  <c r="P105" i="1"/>
  <c r="P57" i="1"/>
  <c r="P398" i="1"/>
  <c r="P261" i="1"/>
  <c r="P66" i="1"/>
  <c r="K170" i="1"/>
  <c r="K15" i="1"/>
  <c r="K407" i="1"/>
  <c r="P282" i="1"/>
  <c r="P172" i="1"/>
  <c r="K372" i="1"/>
  <c r="P402" i="1"/>
  <c r="P387" i="1"/>
  <c r="K337" i="1"/>
  <c r="K285" i="1"/>
  <c r="K21" i="1"/>
  <c r="K174" i="1"/>
  <c r="K24" i="1"/>
  <c r="K141" i="1"/>
  <c r="K328" i="1"/>
  <c r="K291" i="1"/>
  <c r="K261" i="1"/>
  <c r="P244" i="1"/>
  <c r="K202" i="1"/>
  <c r="P330" i="1"/>
  <c r="K189" i="1"/>
  <c r="K100" i="1"/>
  <c r="K181" i="1"/>
  <c r="K441" i="1"/>
  <c r="P425" i="1"/>
  <c r="K435" i="1"/>
  <c r="P289" i="1"/>
  <c r="K244" i="1"/>
  <c r="P181" i="1"/>
  <c r="P102" i="1"/>
  <c r="P60" i="1"/>
  <c r="K44" i="1"/>
  <c r="K431" i="1"/>
  <c r="K389" i="1"/>
  <c r="P308" i="1"/>
  <c r="P372" i="1"/>
  <c r="K20" i="1"/>
  <c r="K28" i="1"/>
  <c r="P416" i="1"/>
  <c r="P441" i="1"/>
  <c r="P396" i="1"/>
  <c r="P384" i="1"/>
  <c r="K306" i="1"/>
  <c r="K342" i="1"/>
  <c r="K334" i="1"/>
  <c r="K312" i="1"/>
  <c r="P251" i="1"/>
  <c r="K164" i="1"/>
  <c r="P112" i="1"/>
  <c r="P166" i="1"/>
  <c r="P98" i="1"/>
  <c r="P137" i="1"/>
  <c r="P104" i="1"/>
  <c r="P78" i="1"/>
  <c r="P13" i="1"/>
  <c r="K38" i="1"/>
  <c r="P18" i="1"/>
  <c r="K89" i="1"/>
  <c r="P327" i="1"/>
  <c r="P414" i="1"/>
  <c r="K267" i="1"/>
  <c r="K296" i="1"/>
  <c r="P277" i="1"/>
  <c r="K331" i="1"/>
  <c r="P122" i="1"/>
  <c r="K63" i="1"/>
  <c r="P17" i="1"/>
  <c r="P311" i="1"/>
  <c r="P24" i="1"/>
  <c r="K237" i="1"/>
  <c r="K275" i="1"/>
  <c r="K82" i="1"/>
  <c r="P95" i="1"/>
  <c r="P32" i="1"/>
  <c r="P434" i="1"/>
  <c r="K378" i="1"/>
  <c r="K358" i="1"/>
  <c r="K249" i="1"/>
  <c r="K196" i="1"/>
  <c r="K303" i="1"/>
  <c r="K437" i="1"/>
  <c r="K266" i="1"/>
  <c r="K274" i="1"/>
  <c r="P334" i="1"/>
  <c r="P297" i="1"/>
  <c r="P186" i="1"/>
  <c r="K188" i="1"/>
  <c r="K292" i="1"/>
  <c r="P128" i="1"/>
  <c r="K223" i="1"/>
  <c r="K126" i="1"/>
  <c r="P183" i="1"/>
  <c r="P36" i="1"/>
  <c r="P10" i="1"/>
  <c r="P231" i="1"/>
  <c r="P383" i="1"/>
  <c r="P359" i="1"/>
  <c r="P323" i="1"/>
  <c r="K396" i="1"/>
  <c r="K383" i="1"/>
  <c r="K245" i="1"/>
  <c r="P290" i="1"/>
  <c r="K45" i="1"/>
  <c r="P188" i="1"/>
  <c r="K12" i="1"/>
  <c r="P106" i="1"/>
  <c r="P433" i="1"/>
  <c r="P403" i="1"/>
  <c r="K385" i="1"/>
  <c r="P349" i="1"/>
  <c r="P341" i="1"/>
  <c r="K325" i="1"/>
  <c r="P357" i="1"/>
  <c r="P301" i="1"/>
  <c r="K289" i="1"/>
  <c r="K278" i="1"/>
  <c r="P257" i="1"/>
  <c r="P242" i="1"/>
  <c r="P178" i="1"/>
  <c r="P163" i="1"/>
  <c r="P131" i="1"/>
  <c r="P129" i="1"/>
  <c r="K239" i="1"/>
  <c r="K124" i="1"/>
  <c r="P203" i="1"/>
  <c r="K92" i="1"/>
  <c r="P103" i="1"/>
  <c r="P169" i="1"/>
  <c r="P393" i="1"/>
  <c r="K221" i="1"/>
  <c r="K186" i="1"/>
  <c r="P146" i="1"/>
  <c r="K91" i="1"/>
  <c r="P132" i="1"/>
  <c r="P90" i="1"/>
  <c r="K173" i="1"/>
  <c r="P205" i="1"/>
  <c r="K122" i="1"/>
  <c r="K301" i="1"/>
  <c r="P157" i="1"/>
  <c r="P152" i="1"/>
  <c r="K102" i="1"/>
  <c r="K246" i="1"/>
  <c r="K282" i="1"/>
  <c r="P409" i="1"/>
  <c r="P415" i="1"/>
  <c r="P426" i="1"/>
  <c r="K421" i="1"/>
  <c r="K410" i="1"/>
  <c r="P368" i="1"/>
  <c r="P405" i="1"/>
  <c r="K374" i="1"/>
  <c r="P317" i="1"/>
  <c r="P342" i="1"/>
  <c r="P259" i="1"/>
  <c r="K180" i="1"/>
  <c r="P250" i="1"/>
  <c r="P225" i="1"/>
  <c r="P211" i="1"/>
  <c r="P177" i="1"/>
  <c r="K161" i="1"/>
  <c r="P239" i="1"/>
  <c r="P265" i="1"/>
  <c r="K151" i="1"/>
  <c r="K84" i="1"/>
  <c r="P67" i="1"/>
  <c r="K158" i="1"/>
  <c r="P143" i="1"/>
  <c r="P49" i="1"/>
  <c r="K71" i="1"/>
  <c r="P40" i="1"/>
  <c r="P198" i="1"/>
  <c r="K438" i="1"/>
  <c r="P374" i="1"/>
  <c r="K360" i="1"/>
  <c r="P335" i="1"/>
  <c r="P229" i="1"/>
  <c r="P221" i="1"/>
  <c r="K136" i="1"/>
  <c r="K107" i="1"/>
  <c r="K90" i="1"/>
  <c r="K9" i="1"/>
  <c r="K17" i="1"/>
  <c r="K349" i="1"/>
  <c r="K417" i="1"/>
  <c r="P356" i="1"/>
  <c r="P325" i="1"/>
  <c r="P278" i="1"/>
  <c r="K86" i="1"/>
  <c r="P412" i="1"/>
  <c r="P395" i="1"/>
  <c r="P348" i="1"/>
  <c r="K311" i="1"/>
  <c r="K354" i="1"/>
  <c r="K419" i="1"/>
  <c r="P273" i="1"/>
  <c r="K255" i="1"/>
  <c r="K163" i="1"/>
  <c r="P115" i="1"/>
  <c r="P111" i="1"/>
  <c r="K200" i="1"/>
  <c r="P109" i="1"/>
  <c r="P86" i="1"/>
  <c r="K73" i="1"/>
  <c r="K76" i="1"/>
  <c r="P422" i="1"/>
  <c r="K69" i="1"/>
  <c r="K75" i="1"/>
  <c r="K147" i="1"/>
  <c r="P154" i="1"/>
  <c r="P38" i="1"/>
  <c r="K112" i="1"/>
  <c r="K154" i="1"/>
  <c r="P69" i="1"/>
  <c r="K25" i="1"/>
  <c r="K33" i="1"/>
  <c r="P232" i="1"/>
  <c r="P201" i="1"/>
  <c r="P126" i="1"/>
  <c r="K176" i="1"/>
  <c r="P134" i="1"/>
  <c r="P151" i="1"/>
  <c r="K103" i="1"/>
  <c r="P64" i="1"/>
  <c r="P270" i="1"/>
  <c r="K185" i="1"/>
  <c r="K422" i="1"/>
  <c r="P410" i="1"/>
  <c r="K426" i="1"/>
  <c r="K364" i="1"/>
  <c r="P336" i="1"/>
  <c r="K432" i="1"/>
  <c r="K382" i="1"/>
  <c r="K357" i="1"/>
  <c r="P377" i="1"/>
  <c r="P318" i="1"/>
  <c r="P350" i="1"/>
  <c r="K279" i="1"/>
  <c r="K250" i="1"/>
  <c r="K319" i="1"/>
  <c r="K313" i="1"/>
  <c r="K352" i="1"/>
  <c r="P123" i="1"/>
  <c r="P223" i="1"/>
  <c r="K190" i="1"/>
  <c r="P175" i="1"/>
  <c r="K119" i="1"/>
  <c r="K116" i="1"/>
  <c r="K199" i="1"/>
  <c r="P100" i="1"/>
  <c r="K217" i="1"/>
  <c r="K81" i="1"/>
  <c r="K29" i="1"/>
  <c r="K11" i="1"/>
  <c r="P70" i="1"/>
  <c r="P46" i="1"/>
  <c r="P388" i="1"/>
  <c r="P158" i="1"/>
  <c r="P92" i="1"/>
  <c r="K49" i="1"/>
  <c r="P142" i="1"/>
  <c r="K209" i="1"/>
  <c r="K233" i="1"/>
  <c r="K54" i="1"/>
  <c r="K43" i="1"/>
  <c r="K193" i="1"/>
  <c r="K423" i="1"/>
  <c r="P375" i="1"/>
  <c r="K280" i="1"/>
  <c r="P236" i="1"/>
  <c r="K155" i="1"/>
  <c r="K120" i="1"/>
  <c r="K93" i="1"/>
  <c r="K128" i="1"/>
  <c r="P148" i="1"/>
  <c r="K392" i="1"/>
  <c r="K286" i="1"/>
  <c r="P370" i="1"/>
  <c r="P400" i="1"/>
  <c r="K330" i="1"/>
  <c r="K395" i="1"/>
  <c r="K302" i="1"/>
  <c r="K258" i="1"/>
  <c r="P443" i="1"/>
  <c r="P321" i="1"/>
  <c r="P173" i="1"/>
  <c r="K104" i="1"/>
  <c r="P55" i="1"/>
  <c r="K27" i="1"/>
  <c r="P29" i="1"/>
  <c r="K391" i="1"/>
  <c r="K376" i="1"/>
  <c r="K259" i="1"/>
  <c r="K77" i="1"/>
  <c r="K36" i="1"/>
  <c r="K152" i="1"/>
  <c r="K50" i="1"/>
  <c r="K42" i="1"/>
  <c r="P33" i="1"/>
  <c r="K74" i="1"/>
  <c r="K129" i="1"/>
  <c r="K127" i="1"/>
  <c r="P96" i="1"/>
  <c r="P44" i="1"/>
  <c r="P54" i="1"/>
  <c r="K14" i="1"/>
  <c r="P192" i="1"/>
  <c r="K150" i="1"/>
  <c r="P118" i="1"/>
  <c r="P97" i="1"/>
  <c r="P63" i="1"/>
  <c r="K110" i="1"/>
  <c r="K40" i="1"/>
  <c r="K288" i="1"/>
  <c r="K160" i="1"/>
  <c r="K162" i="1"/>
  <c r="K88" i="1"/>
  <c r="K139" i="1"/>
  <c r="K213" i="1"/>
  <c r="K10" i="1"/>
  <c r="K39" i="1"/>
  <c r="P347" i="1"/>
  <c r="K166" i="1"/>
  <c r="K416" i="1"/>
  <c r="K363" i="1"/>
  <c r="K355" i="1"/>
  <c r="K316" i="1"/>
  <c r="K377" i="1"/>
  <c r="K443" i="1"/>
  <c r="K284" i="1"/>
  <c r="P313" i="1"/>
  <c r="P281" i="1"/>
  <c r="P75" i="1"/>
  <c r="K222" i="1"/>
  <c r="P87" i="1"/>
  <c r="K13" i="1"/>
  <c r="K414" i="1"/>
  <c r="K115" i="1"/>
  <c r="P42" i="1"/>
  <c r="K106" i="1"/>
  <c r="P50" i="1"/>
  <c r="P37" i="1"/>
  <c r="P28" i="1"/>
  <c r="K434" i="1"/>
  <c r="K427" i="1"/>
  <c r="P442" i="1"/>
  <c r="K361" i="1"/>
  <c r="K317" i="1"/>
  <c r="P379" i="1"/>
  <c r="K304" i="1"/>
  <c r="P319" i="1"/>
  <c r="P241" i="1"/>
  <c r="K206" i="1"/>
  <c r="K247" i="1"/>
  <c r="P73" i="1"/>
  <c r="K55" i="1"/>
  <c r="K240" i="1"/>
  <c r="K153" i="1"/>
  <c r="K94" i="1"/>
  <c r="P11" i="1"/>
  <c r="P145" i="1"/>
  <c r="P233" i="1"/>
  <c r="P193" i="1"/>
  <c r="K375" i="1"/>
  <c r="P338" i="1"/>
  <c r="P331" i="1"/>
  <c r="K165" i="1"/>
  <c r="P164" i="1"/>
  <c r="P58" i="1"/>
  <c r="P288" i="1"/>
  <c r="K433" i="1"/>
  <c r="K326" i="1"/>
  <c r="P420" i="1"/>
  <c r="K440" i="1"/>
  <c r="K429" i="1"/>
  <c r="P389" i="1"/>
  <c r="P333" i="1"/>
  <c r="P346" i="1"/>
  <c r="P424" i="1"/>
  <c r="P353" i="1"/>
  <c r="P399" i="1"/>
  <c r="K335" i="1"/>
  <c r="P419" i="1"/>
  <c r="K268" i="1"/>
  <c r="K332" i="1"/>
  <c r="P170" i="1"/>
  <c r="K271" i="1"/>
  <c r="P199" i="1"/>
  <c r="K184" i="1"/>
  <c r="K156" i="1"/>
  <c r="K60" i="1"/>
  <c r="P133" i="1"/>
  <c r="P30" i="1"/>
  <c r="K238" i="1"/>
  <c r="K214" i="1"/>
  <c r="P191" i="1"/>
  <c r="P62" i="1"/>
  <c r="K287" i="1"/>
  <c r="K198" i="1"/>
  <c r="K80" i="1"/>
  <c r="K131" i="1"/>
  <c r="K34" i="1"/>
  <c r="P74" i="1"/>
  <c r="P344" i="1"/>
  <c r="K371" i="1"/>
  <c r="P381" i="1"/>
  <c r="K171" i="1"/>
  <c r="P15" i="1"/>
  <c r="P26" i="1"/>
  <c r="P373" i="1"/>
  <c r="K397" i="1"/>
  <c r="P328" i="1"/>
  <c r="P371" i="1"/>
  <c r="K308" i="1"/>
  <c r="P369" i="1"/>
  <c r="K345" i="1"/>
  <c r="K310" i="1"/>
  <c r="P167" i="1"/>
  <c r="P155" i="1"/>
  <c r="K177" i="1"/>
  <c r="K201" i="1"/>
  <c r="K224" i="1"/>
  <c r="P176" i="1"/>
  <c r="P247" i="1"/>
  <c r="P222" i="1"/>
  <c r="K140" i="1"/>
  <c r="P27" i="1"/>
  <c r="K113" i="1"/>
  <c r="K59" i="1"/>
  <c r="P254" i="1"/>
  <c r="K300" i="1"/>
  <c r="K388" i="1"/>
  <c r="K195" i="1"/>
  <c r="P150" i="1"/>
  <c r="K47" i="1"/>
  <c r="P238" i="1"/>
  <c r="P214" i="1"/>
  <c r="P34" i="1"/>
  <c r="P21" i="1"/>
  <c r="P227" i="1"/>
  <c r="P267" i="1"/>
  <c r="P252" i="1"/>
  <c r="K203" i="1"/>
  <c r="K207" i="1"/>
  <c r="K121" i="1"/>
  <c r="K169" i="1"/>
  <c r="K243" i="1"/>
  <c r="K442" i="1"/>
  <c r="P320" i="1"/>
  <c r="K257" i="1"/>
  <c r="K281" i="1"/>
  <c r="K225" i="1"/>
  <c r="P324" i="1"/>
  <c r="P286" i="1"/>
  <c r="P260" i="1"/>
  <c r="K187" i="1"/>
  <c r="K168" i="1"/>
  <c r="K241" i="1"/>
  <c r="P88" i="1"/>
  <c r="K148" i="1"/>
  <c r="K134" i="1"/>
  <c r="P39" i="1"/>
  <c r="K418" i="1"/>
  <c r="P121" i="1"/>
  <c r="K294" i="1"/>
  <c r="P141" i="1"/>
  <c r="K97" i="1"/>
  <c r="P71" i="1"/>
  <c r="P31" i="1"/>
  <c r="P23" i="1"/>
  <c r="P235" i="1"/>
  <c r="P79" i="1"/>
  <c r="K87" i="1"/>
  <c r="K219" i="1"/>
  <c r="K252" i="1"/>
  <c r="P243" i="1"/>
  <c r="P110" i="1"/>
  <c r="K70" i="1"/>
  <c r="P135" i="1"/>
  <c r="P43" i="1"/>
  <c r="K297" i="1"/>
  <c r="P72" i="1"/>
  <c r="P22" i="1"/>
  <c r="K235" i="1"/>
  <c r="P394" i="1"/>
  <c r="P436" i="1"/>
  <c r="K411" i="1"/>
  <c r="K380" i="1"/>
  <c r="K327" i="1"/>
  <c r="K329" i="1"/>
  <c r="P264" i="1"/>
  <c r="P390" i="1"/>
  <c r="P283" i="1"/>
  <c r="K404" i="1"/>
  <c r="K369" i="1"/>
  <c r="P404" i="1"/>
  <c r="K273" i="1"/>
  <c r="K350" i="1"/>
  <c r="P305" i="1"/>
  <c r="P147" i="1"/>
  <c r="K227" i="1"/>
  <c r="P206" i="1"/>
  <c r="P184" i="1"/>
  <c r="K179" i="1"/>
  <c r="P215" i="1"/>
  <c r="P91" i="1"/>
  <c r="K265" i="1"/>
  <c r="P47" i="1"/>
  <c r="P240" i="1"/>
  <c r="P16" i="1"/>
  <c r="K65" i="1"/>
  <c r="K79" i="1"/>
  <c r="P200" i="1"/>
  <c r="K95" i="1"/>
  <c r="P195" i="1"/>
  <c r="P35" i="1"/>
  <c r="K135" i="1"/>
  <c r="K68" i="1"/>
  <c r="P19" i="1"/>
  <c r="P343" i="1"/>
  <c r="P207" i="1"/>
  <c r="K191" i="1"/>
  <c r="K62" i="1"/>
  <c r="K22" i="1"/>
  <c r="K78" i="1"/>
  <c r="K41" i="1"/>
  <c r="K64" i="1"/>
  <c r="P140" i="1"/>
  <c r="K347" i="1"/>
  <c r="P89" i="1"/>
  <c r="P287" i="1"/>
  <c r="P312" i="1"/>
  <c r="K52" i="1"/>
  <c r="P407" i="1"/>
  <c r="P428" i="1"/>
  <c r="K408" i="1"/>
  <c r="P401" i="1"/>
  <c r="K405" i="1"/>
  <c r="K402" i="1"/>
  <c r="K387" i="1"/>
  <c r="P432" i="1"/>
  <c r="K340" i="1"/>
  <c r="K399" i="1"/>
  <c r="P296" i="1"/>
  <c r="P275" i="1"/>
  <c r="P326" i="1"/>
  <c r="K295" i="1"/>
  <c r="P345" i="1"/>
  <c r="P332" i="1"/>
  <c r="K276" i="1"/>
  <c r="K321" i="1"/>
  <c r="P310" i="1"/>
  <c r="P139" i="1"/>
  <c r="K215" i="1"/>
  <c r="K175" i="1"/>
  <c r="K137" i="1"/>
  <c r="K108" i="1"/>
  <c r="K324" i="1"/>
  <c r="K230" i="1"/>
  <c r="P208" i="1"/>
  <c r="P187" i="1"/>
  <c r="P179" i="1"/>
  <c r="K159" i="1"/>
  <c r="P248" i="1"/>
  <c r="P246" i="1"/>
  <c r="P224" i="1"/>
  <c r="P217" i="1"/>
  <c r="K182" i="1"/>
  <c r="P83" i="1"/>
  <c r="P156" i="1"/>
  <c r="K132" i="1"/>
  <c r="P65" i="1"/>
  <c r="K57" i="1"/>
  <c r="P174" i="1"/>
  <c r="P153" i="1"/>
  <c r="K48" i="1"/>
  <c r="K254" i="1"/>
  <c r="P418" i="1"/>
  <c r="P300" i="1"/>
  <c r="P294" i="1"/>
  <c r="K192" i="1"/>
  <c r="K118" i="1"/>
  <c r="K99" i="1"/>
  <c r="K142" i="1"/>
  <c r="P209" i="1"/>
  <c r="K270" i="1"/>
  <c r="K343" i="1"/>
  <c r="P185" i="1"/>
  <c r="K51" i="1"/>
  <c r="K30" i="1"/>
  <c r="K216" i="1"/>
  <c r="K145" i="1"/>
  <c r="P219" i="1"/>
  <c r="P8" i="1"/>
  <c r="K8" i="1"/>
  <c r="C445" i="1" l="1"/>
  <c r="C447" i="1" s="1"/>
  <c r="D445" i="1" l="1"/>
  <c r="D447" i="1" l="1"/>
  <c r="I445" i="1"/>
  <c r="I447" i="1" s="1"/>
  <c r="H445" i="1"/>
  <c r="H447" i="1" s="1"/>
  <c r="O445" i="1"/>
  <c r="O447" i="1" s="1"/>
  <c r="J445" i="1"/>
  <c r="E445" i="1"/>
  <c r="E447" i="1" s="1"/>
  <c r="Q445" i="1"/>
  <c r="Q447" i="1" s="1"/>
  <c r="G445" i="1"/>
  <c r="G447" i="1" s="1"/>
  <c r="F445" i="1"/>
  <c r="F447" i="1" s="1"/>
  <c r="N445" i="1"/>
  <c r="N447" i="1" s="1"/>
  <c r="M445" i="1"/>
  <c r="M447" i="1" s="1"/>
  <c r="J447" i="1" l="1"/>
  <c r="K445" i="1"/>
  <c r="K447" i="1" s="1"/>
  <c r="P445" i="1"/>
  <c r="P447" i="1" s="1"/>
</calcChain>
</file>

<file path=xl/sharedStrings.xml><?xml version="1.0" encoding="utf-8"?>
<sst xmlns="http://schemas.openxmlformats.org/spreadsheetml/2006/main" count="510" uniqueCount="507">
  <si>
    <t>Membership Goup: Protection Occupations</t>
  </si>
  <si>
    <t>DEFERRED INFLOWS OF RESOURCES</t>
  </si>
  <si>
    <t>(Excluding Employer Specific Amounts) *</t>
  </si>
  <si>
    <t>Employer ID #</t>
  </si>
  <si>
    <t>Employer Name</t>
  </si>
  <si>
    <t>Net Pension Liability (NPL)/ (Asset)</t>
  </si>
  <si>
    <t>Differences Between Expected and Actual Experience</t>
  </si>
  <si>
    <t>Changes of Assumptions</t>
  </si>
  <si>
    <t>Total Deferred Inflows of Resources</t>
  </si>
  <si>
    <t>EMPLOYER ID #</t>
  </si>
  <si>
    <t>EMPLOYER_NAME</t>
  </si>
  <si>
    <t xml:space="preserve">     Total for all entities</t>
  </si>
  <si>
    <t>Measurement Date: 6/30/2015</t>
  </si>
  <si>
    <t>(Excluding Employer Specific Amounts)*</t>
  </si>
  <si>
    <t>Employer Allocation Percentage **</t>
  </si>
  <si>
    <t>Difference Between Projected and Actual Investment Earnings on Pension Plan Investments</t>
  </si>
  <si>
    <t>Total Proportionate Share of Allocable Plan Pension Expense</t>
  </si>
  <si>
    <r>
      <t xml:space="preserve">    </t>
    </r>
    <r>
      <rPr>
        <u/>
        <sz val="10"/>
        <color indexed="8"/>
        <rFont val="Bookman Old Style"/>
        <family val="1"/>
      </rPr>
      <t/>
    </r>
  </si>
  <si>
    <t xml:space="preserve">      </t>
  </si>
  <si>
    <r>
      <t xml:space="preserve">* - Employer specific amounts excluded from this Schedule are the changes in proportion and differences between employer contributions and the proportionate share of contributions, as well as the related amortization as defined in paragraphs 54-55 of GASB Statement No. 68, </t>
    </r>
    <r>
      <rPr>
        <u/>
        <sz val="10"/>
        <color indexed="8"/>
        <rFont val="Bookman Old Style"/>
        <family val="1"/>
      </rPr>
      <t>Accounting and Financial Reporting for Pensions</t>
    </r>
    <r>
      <rPr>
        <sz val="10"/>
        <color indexed="8"/>
        <rFont val="Bookman Old Style"/>
        <family val="1"/>
      </rPr>
      <t>.</t>
    </r>
  </si>
  <si>
    <r>
      <t xml:space="preserve">** - The proportions in this spreadsheet are for this membership group only, not the proportions to use to compute the change in entity proportion for the Pension note which is included in the Notes to Financial Statements.  </t>
    </r>
    <r>
      <rPr>
        <u/>
        <sz val="10"/>
        <color indexed="8"/>
        <rFont val="Bookman Old Style"/>
        <family val="1"/>
      </rPr>
      <t>The Employer Calculation of Total Net Pension Liability/(Asset) and Proportion</t>
    </r>
    <r>
      <rPr>
        <sz val="10"/>
        <color indexed="8"/>
        <rFont val="Bookman Old Style"/>
        <family val="1"/>
      </rPr>
      <t xml:space="preserve"> workbook, which  is available on the IPERS website, details how to calculate an employer's proportion and net pension liability/(asset) to comply with GASB Statement No. 68. </t>
    </r>
  </si>
  <si>
    <t>Change in NPL due to 1% Decrease in the Actuarial Assumed Investment Return (6.00 %)</t>
  </si>
  <si>
    <t>Change in NPL due to 1% Increase in the Actuarial Assumed Investment Return (8.00%)</t>
  </si>
  <si>
    <t>DEFERRED OUTFLOWS OF RESOURCES</t>
  </si>
  <si>
    <t>Total Deferred Outflows of Resources</t>
  </si>
  <si>
    <t>2021 Actual Employer Contributions</t>
  </si>
  <si>
    <t>00216</t>
  </si>
  <si>
    <t>00221</t>
  </si>
  <si>
    <t>00313</t>
  </si>
  <si>
    <t>00331</t>
  </si>
  <si>
    <t>00348</t>
  </si>
  <si>
    <t>00410</t>
  </si>
  <si>
    <t>01201</t>
  </si>
  <si>
    <t>01204</t>
  </si>
  <si>
    <t>01301</t>
  </si>
  <si>
    <t>01302</t>
  </si>
  <si>
    <t>01306</t>
  </si>
  <si>
    <t>02201</t>
  </si>
  <si>
    <t>03201</t>
  </si>
  <si>
    <t>03304</t>
  </si>
  <si>
    <t>03306</t>
  </si>
  <si>
    <t>03312</t>
  </si>
  <si>
    <t>03313</t>
  </si>
  <si>
    <t>04201</t>
  </si>
  <si>
    <t>04301</t>
  </si>
  <si>
    <t>05201</t>
  </si>
  <si>
    <t>05302</t>
  </si>
  <si>
    <t>06201</t>
  </si>
  <si>
    <t>06301</t>
  </si>
  <si>
    <t>06302</t>
  </si>
  <si>
    <t>06315</t>
  </si>
  <si>
    <t>07001</t>
  </si>
  <si>
    <t>07201</t>
  </si>
  <si>
    <t>07304</t>
  </si>
  <si>
    <t>07306</t>
  </si>
  <si>
    <t>07311</t>
  </si>
  <si>
    <t>07319</t>
  </si>
  <si>
    <t>07334</t>
  </si>
  <si>
    <t>08201</t>
  </si>
  <si>
    <t>08204</t>
  </si>
  <si>
    <t>08301</t>
  </si>
  <si>
    <t>08302</t>
  </si>
  <si>
    <t>08303</t>
  </si>
  <si>
    <t>09201</t>
  </si>
  <si>
    <t>09302</t>
  </si>
  <si>
    <t>09303</t>
  </si>
  <si>
    <t>09304</t>
  </si>
  <si>
    <t>09305</t>
  </si>
  <si>
    <t>09307</t>
  </si>
  <si>
    <t>09318</t>
  </si>
  <si>
    <t>09319</t>
  </si>
  <si>
    <t>STATE - DEPT OF HUMAN SERVICES/CCUSO</t>
  </si>
  <si>
    <t>MAR-MAC UNIFIED POLICE DISTRICT</t>
  </si>
  <si>
    <t>POLK COUNTY RANGERS</t>
  </si>
  <si>
    <t>BATTLE CREEK COMMUNITY AMBULANCE</t>
  </si>
  <si>
    <t>STATE - PUB DEF - PROTECTION OCCUPATIONS</t>
  </si>
  <si>
    <t>DELAWARE TOWNSHIP FIRE DEPT - POLK CO</t>
  </si>
  <si>
    <t>ADAIR COUNTY</t>
  </si>
  <si>
    <t>ADAIR COUNTY HEALTH SYSTEM</t>
  </si>
  <si>
    <t>CITY OF FONTANELLE</t>
  </si>
  <si>
    <t>CITY OF GREENFIELD</t>
  </si>
  <si>
    <t>CITY OF ADAIR</t>
  </si>
  <si>
    <t>ADAMS COUNTY</t>
  </si>
  <si>
    <t>ALLAMAKEE COUNTY</t>
  </si>
  <si>
    <t>CITY OF LANSING</t>
  </si>
  <si>
    <t>CITY OF POSTVILLE</t>
  </si>
  <si>
    <t>VETERAN'S MEMORIAL HOSPITAL</t>
  </si>
  <si>
    <t>WAUKON POLICE DEPARTMENT</t>
  </si>
  <si>
    <t>APPANOOSE COUNTY</t>
  </si>
  <si>
    <t>CITY OF CENTERVILLE</t>
  </si>
  <si>
    <t>AUDUBON COUNTY</t>
  </si>
  <si>
    <t>CITY OF AUDUBON</t>
  </si>
  <si>
    <t>BENTON COUNTY</t>
  </si>
  <si>
    <t>CITY OF VINTON</t>
  </si>
  <si>
    <t>CITY OF BELLE PLAINE</t>
  </si>
  <si>
    <t>CITY OF URBANA</t>
  </si>
  <si>
    <t>UNIVERSITY OF NORTHERN IOWA</t>
  </si>
  <si>
    <t>BLACK HAWK COUNTY</t>
  </si>
  <si>
    <t>CITY OF GILBERTVILLE</t>
  </si>
  <si>
    <t>CITY OF DUNKERTON</t>
  </si>
  <si>
    <t>CITY OF LA PORTE CITY</t>
  </si>
  <si>
    <t>CITY OF EVANSDALE</t>
  </si>
  <si>
    <t>HUDSON POLICE DEPARTMENT</t>
  </si>
  <si>
    <t>BOONE COUNTY</t>
  </si>
  <si>
    <t>BOONE COUNTY HOSPITAL</t>
  </si>
  <si>
    <t>CITY OF BOONE</t>
  </si>
  <si>
    <t>CITY OF OGDEN</t>
  </si>
  <si>
    <t>CITY OF MADRID</t>
  </si>
  <si>
    <t>BREMER COUNTY</t>
  </si>
  <si>
    <t>CITY OF SUMNER</t>
  </si>
  <si>
    <t>CITY OF WAVERLY</t>
  </si>
  <si>
    <t>CITY OF TRIPOLI</t>
  </si>
  <si>
    <t>CITY OF JANESVILLE</t>
  </si>
  <si>
    <t>CITY OF READLYN</t>
  </si>
  <si>
    <t>WAVERLY HEALTH CENTER</t>
  </si>
  <si>
    <t>DENVER POLICE DEPARTMENT</t>
  </si>
  <si>
    <t>BUCHANAN COUNTY</t>
  </si>
  <si>
    <t>BUCHANAN COUNTY HEALTH CENTER</t>
  </si>
  <si>
    <t>CITY OF FAIRBANK</t>
  </si>
  <si>
    <t>CITY OF INDEPENDENCE</t>
  </si>
  <si>
    <t>CITY OF JESUP</t>
  </si>
  <si>
    <t>CITY OF LAMONT</t>
  </si>
  <si>
    <t>BUENA VISTA COUNTY</t>
  </si>
  <si>
    <t>BUENA VISTA REGIONAL MEDICAL CENTER</t>
  </si>
  <si>
    <t>CITY OF SIOUX RAPIDS</t>
  </si>
  <si>
    <t>CITY OF NEWELL</t>
  </si>
  <si>
    <t>CITY OF MARATHON</t>
  </si>
  <si>
    <t>CITY OF STORM LAKE</t>
  </si>
  <si>
    <t>BUTLER COUNTY</t>
  </si>
  <si>
    <t>CITY OF PARKERSBURG</t>
  </si>
  <si>
    <t>CITY OF CLARKSVILLE</t>
  </si>
  <si>
    <t>CITY OF APLINGTON</t>
  </si>
  <si>
    <t>CITY OF BRISTOW</t>
  </si>
  <si>
    <t>CALHOUN COUNTY</t>
  </si>
  <si>
    <t>CITY OF ROCKWELL CITY</t>
  </si>
  <si>
    <t>CITY OF LAKE CITY</t>
  </si>
  <si>
    <t>CITY OF POMEROY</t>
  </si>
  <si>
    <t>MANSON POLICE DEPT</t>
  </si>
  <si>
    <t>CARROLL COUNTY</t>
  </si>
  <si>
    <t>CITY OF CARROLL</t>
  </si>
  <si>
    <t>CITY OF MANNING</t>
  </si>
  <si>
    <t>CITY OF COON RAPIDS</t>
  </si>
  <si>
    <t>CASS COUNTY</t>
  </si>
  <si>
    <t>CITY OF ATLANTIC</t>
  </si>
  <si>
    <t>CITY OF ANITA</t>
  </si>
  <si>
    <t>CEDAR COUNTY</t>
  </si>
  <si>
    <t>CITY OF STANWOOD</t>
  </si>
  <si>
    <t>CITY OF TIPTON</t>
  </si>
  <si>
    <t>CITY OF WEST BRANCH</t>
  </si>
  <si>
    <t>CITY OF DURANT</t>
  </si>
  <si>
    <t>CITY OF MECHANICSVILLE</t>
  </si>
  <si>
    <t>CITY OF CLARENCE</t>
  </si>
  <si>
    <t>CERRO GORDO COUNTY</t>
  </si>
  <si>
    <t>CITY OF CLEAR LAKE</t>
  </si>
  <si>
    <t>CITY OF THORNTON</t>
  </si>
  <si>
    <t>CITY OF ROCKWELL</t>
  </si>
  <si>
    <t>CHEROKEE COUNTY</t>
  </si>
  <si>
    <t>CITY OF CHEROKEE</t>
  </si>
  <si>
    <t>CITY OF MARCUS</t>
  </si>
  <si>
    <t>CITY OF AURELIA</t>
  </si>
  <si>
    <t>CHICKASAW COUNTY</t>
  </si>
  <si>
    <t>CITY OF NASHUA</t>
  </si>
  <si>
    <t>CITY OF NEW HAMPTON</t>
  </si>
  <si>
    <t>CLARKE COUNTY</t>
  </si>
  <si>
    <t>CLARKE COUNTY HOSPITAL</t>
  </si>
  <si>
    <t>CITY OF OSCEOLA</t>
  </si>
  <si>
    <t>CLAY COUNTY</t>
  </si>
  <si>
    <t>CITY OF EVERLY</t>
  </si>
  <si>
    <t>SPENCER HOSPITAL</t>
  </si>
  <si>
    <t>CITY OF SPENCER</t>
  </si>
  <si>
    <t>CITY OF DICKENS</t>
  </si>
  <si>
    <t>CLAYTON COUNTY</t>
  </si>
  <si>
    <t>CITY OF GUTTENBERG</t>
  </si>
  <si>
    <t>CITY OF STRAWBERRY POINT</t>
  </si>
  <si>
    <t>CITY OF ELKADER</t>
  </si>
  <si>
    <t>CITY OF MONONA</t>
  </si>
  <si>
    <t>CITY OF GARNAVILLO</t>
  </si>
  <si>
    <t>GUTTENBERG MUNIC HOSP</t>
  </si>
  <si>
    <t>CLINTON COUNTY</t>
  </si>
  <si>
    <t>CRAWFORD COUNTY</t>
  </si>
  <si>
    <t>CRAWFORD COUNTY MEMORIAL HOSPITAL</t>
  </si>
  <si>
    <t>CITY OF DENISON</t>
  </si>
  <si>
    <t>CITY OF MANILLA</t>
  </si>
  <si>
    <t>CITY OF CHARTER OAK</t>
  </si>
  <si>
    <t>DALLAS COUNTY</t>
  </si>
  <si>
    <t>CITY OF WOODWARD</t>
  </si>
  <si>
    <t>CITY OF MINBURN</t>
  </si>
  <si>
    <t>CITY OF VAN METER</t>
  </si>
  <si>
    <t>CITY OF DALLAS CENTER</t>
  </si>
  <si>
    <t>CITY OF PERRY</t>
  </si>
  <si>
    <t>CITY OF ADEL</t>
  </si>
  <si>
    <t>CITY OF GRANGER</t>
  </si>
  <si>
    <t>CITY OF WAUKEE</t>
  </si>
  <si>
    <t>CITY OF DE SOTO</t>
  </si>
  <si>
    <t>DAVIS COUNTY</t>
  </si>
  <si>
    <t>DAVIS COUNTY HOSPITAL</t>
  </si>
  <si>
    <t>CITY OF BLOOMFIELD</t>
  </si>
  <si>
    <t>DECATUR COUNTY</t>
  </si>
  <si>
    <t>DECATUR COUNTY HOSPITAL</t>
  </si>
  <si>
    <t>CITY OF LAMONI</t>
  </si>
  <si>
    <t>CITY OF LEON</t>
  </si>
  <si>
    <t>DELAWARE COUNTY</t>
  </si>
  <si>
    <t>REGIONAL MEDICAL CENTER</t>
  </si>
  <si>
    <t>CITY OF EDGEWOOD</t>
  </si>
  <si>
    <t>CITY OF MANCHESTER</t>
  </si>
  <si>
    <t>CITY OF GREELEY</t>
  </si>
  <si>
    <t>DES MOINES COUNTY</t>
  </si>
  <si>
    <t>CITY OF WEST BURLINGTON</t>
  </si>
  <si>
    <t>DICKINSON COUNTY</t>
  </si>
  <si>
    <t>LAKES REGIONAL HEALTHCARE</t>
  </si>
  <si>
    <t>CITY OF SPIRIT LAKE</t>
  </si>
  <si>
    <t>CITY OF ARNOLDS PARK</t>
  </si>
  <si>
    <t>CITY OF LAKE PARK</t>
  </si>
  <si>
    <t>CITY OF OKOBOJI</t>
  </si>
  <si>
    <t>CITY OF MILFORD</t>
  </si>
  <si>
    <t>DUBUQUE COUNTY</t>
  </si>
  <si>
    <t>CITY OF CASCADE</t>
  </si>
  <si>
    <t>CITY OF FARLEY</t>
  </si>
  <si>
    <t>CITY OF DYERSVILLE</t>
  </si>
  <si>
    <t>CITY OF EPWORTH</t>
  </si>
  <si>
    <t>CITY OF PEOSTA</t>
  </si>
  <si>
    <t>CITY OF ASBURY</t>
  </si>
  <si>
    <t>EMMET COUNTY</t>
  </si>
  <si>
    <t>CITY OF ARMSTRONG</t>
  </si>
  <si>
    <t>CITY OF ESTHERVILLE</t>
  </si>
  <si>
    <t>FAYETTE COUNTY</t>
  </si>
  <si>
    <t>CITY OF WEST UNION</t>
  </si>
  <si>
    <t>CITY OF FAYETTE</t>
  </si>
  <si>
    <t>CITY OF ELGIN</t>
  </si>
  <si>
    <t>FLOYD COUNTY</t>
  </si>
  <si>
    <t>CITY OF CHARLES CITY</t>
  </si>
  <si>
    <t>CITY OF NORA SPRINGS</t>
  </si>
  <si>
    <t>FRANKLIN COUNTY</t>
  </si>
  <si>
    <t>FRANKLIN GEN HOSP</t>
  </si>
  <si>
    <t>CITY OF HAMPTON</t>
  </si>
  <si>
    <t>CITY OF SHEFFIELD</t>
  </si>
  <si>
    <t>CITY OF HANSELL</t>
  </si>
  <si>
    <t>FREMONT COUNTY</t>
  </si>
  <si>
    <t>CITY OF TABOR</t>
  </si>
  <si>
    <t>GREENE COUNTY</t>
  </si>
  <si>
    <t>CITY OF JEFFERSON</t>
  </si>
  <si>
    <t>GRUNDY COUNTY</t>
  </si>
  <si>
    <t>CITY OF GRUNDY CENTER</t>
  </si>
  <si>
    <t>CITY OF BEAMAN</t>
  </si>
  <si>
    <t>GUTHRIE COUNTY</t>
  </si>
  <si>
    <t>CITY OF PANORA</t>
  </si>
  <si>
    <t>CITY OF STUART</t>
  </si>
  <si>
    <t>HAMILTON COUNTY</t>
  </si>
  <si>
    <t>HAMILTON HOSPITAL</t>
  </si>
  <si>
    <t>CITY OF WEBSTER CITY</t>
  </si>
  <si>
    <t>CITY OF STRATFORD</t>
  </si>
  <si>
    <t>CITY OF JEWELL</t>
  </si>
  <si>
    <t>CITY OF BLAIRSBURG</t>
  </si>
  <si>
    <t>CITY OF WILLIAMS</t>
  </si>
  <si>
    <t>HANCOCK COUNTY</t>
  </si>
  <si>
    <t>CITY OF BRITT</t>
  </si>
  <si>
    <t>CITY OF GARNER</t>
  </si>
  <si>
    <t>CITY OF KANAWHA</t>
  </si>
  <si>
    <t>HARDIN COUNTY</t>
  </si>
  <si>
    <t>CITY OF ACKLEY</t>
  </si>
  <si>
    <t>CITY OF ELDORA</t>
  </si>
  <si>
    <t>CITY OF IOWA FALLS</t>
  </si>
  <si>
    <t>CITY OF HUBBARD</t>
  </si>
  <si>
    <t>HARRISON COUNTY</t>
  </si>
  <si>
    <t>CITY OF MISSOURI VALLEY</t>
  </si>
  <si>
    <t>CITY OF WOODBINE</t>
  </si>
  <si>
    <t>CITY OF DUNLAP</t>
  </si>
  <si>
    <t>CITY OF LOGAN</t>
  </si>
  <si>
    <t>HENRY COUNTY</t>
  </si>
  <si>
    <t>HENRY COUNTY HEALTH CENTER</t>
  </si>
  <si>
    <t>CITY OF MOUNT PLEASANT</t>
  </si>
  <si>
    <t>CITY OF WINFIELD</t>
  </si>
  <si>
    <t>CITY OF NEW LONDON</t>
  </si>
  <si>
    <t>CITY OF WAYLAND</t>
  </si>
  <si>
    <t>HOWARD COUNTY</t>
  </si>
  <si>
    <t>REGIONAL HEALTH SERVICES OF HOWARD CO</t>
  </si>
  <si>
    <t>CITY OF CRESCO</t>
  </si>
  <si>
    <t>HUMBOLDT COUNTY</t>
  </si>
  <si>
    <t>HUMBOLDT COUNTY MEMORIAL HOSPITAL</t>
  </si>
  <si>
    <t>CITY OF RENWICK</t>
  </si>
  <si>
    <t>CITY OF HUMBOLDT</t>
  </si>
  <si>
    <t>IDA COUNTY</t>
  </si>
  <si>
    <t>IOWA COUNTY</t>
  </si>
  <si>
    <t>CITY OF WILLIAMSBURG</t>
  </si>
  <si>
    <t>CITY OF MARENGO</t>
  </si>
  <si>
    <t>JACKSON COUNTY</t>
  </si>
  <si>
    <t>JACKSON COUNTY REGIONAL HEALTH CENTER</t>
  </si>
  <si>
    <t>CITY OF MAQUOKETA</t>
  </si>
  <si>
    <t>CITY OF PRESTON</t>
  </si>
  <si>
    <t>CITY OF BELLEVUE</t>
  </si>
  <si>
    <t>CITY OF ANDREW</t>
  </si>
  <si>
    <t>SABULA POLICE DEPT</t>
  </si>
  <si>
    <t>JASPER COUNTY</t>
  </si>
  <si>
    <t>CITY OF COLFAX</t>
  </si>
  <si>
    <t>CITY OF MONROE</t>
  </si>
  <si>
    <t>CITY OF PRAIRIE CITY</t>
  </si>
  <si>
    <t>CITY OF BAXTER</t>
  </si>
  <si>
    <t>8TH JUDICIAL DIST DEPT CORR SERVICES</t>
  </si>
  <si>
    <t>JEFFERSON COUNTY</t>
  </si>
  <si>
    <t>CITY OF FAIRFIELD</t>
  </si>
  <si>
    <t>UNIVERSITY OF IOWA</t>
  </si>
  <si>
    <t>JOHNSON COUNTY</t>
  </si>
  <si>
    <t>CITY OF CORALVILLE</t>
  </si>
  <si>
    <t>CITY OF HILLS</t>
  </si>
  <si>
    <t>CITY OF NORTH LIBERTY</t>
  </si>
  <si>
    <t>UNIVERSITY HEIGHTS POLICE DEPT</t>
  </si>
  <si>
    <t>JONES COUNTY</t>
  </si>
  <si>
    <t>CITY OF ANAMOSA</t>
  </si>
  <si>
    <t>CITY OF MONTICELLO</t>
  </si>
  <si>
    <t>KEOKUK COUNTY</t>
  </si>
  <si>
    <t>KEOKUK COUNTY HEALTH CENTER</t>
  </si>
  <si>
    <t>CITY OF SIGOURNEY</t>
  </si>
  <si>
    <t>CITY OF KEOTA</t>
  </si>
  <si>
    <t>KOSSUTH COUNTY</t>
  </si>
  <si>
    <t>CITY OF ALGONA</t>
  </si>
  <si>
    <t>CITY OF BANCROFT</t>
  </si>
  <si>
    <t>CITY OF BURT</t>
  </si>
  <si>
    <t>CITY OF TITONKA</t>
  </si>
  <si>
    <t>LEE COUNTY</t>
  </si>
  <si>
    <t>CITY OF WEST POINT</t>
  </si>
  <si>
    <t>CITY OF MONTROSE</t>
  </si>
  <si>
    <t>6TH JUDICIAL DIST DEPT CORR SERVICES</t>
  </si>
  <si>
    <t>LINN COUNTY</t>
  </si>
  <si>
    <t>CITY OF CEDAR RAPIDS</t>
  </si>
  <si>
    <t>CITY OF LISBON</t>
  </si>
  <si>
    <t>CITY OF MOUNT VERNON</t>
  </si>
  <si>
    <t>CITY OF ROBINS</t>
  </si>
  <si>
    <t>CITY OF HIAWATHA</t>
  </si>
  <si>
    <t>CITY OF FAIRFAX</t>
  </si>
  <si>
    <t>LOUISA COUNTY</t>
  </si>
  <si>
    <t>CITY OF WAPELLO</t>
  </si>
  <si>
    <t>COLUMBUS JUNCTION POLICE DEPT</t>
  </si>
  <si>
    <t>LUCAS COUNTY</t>
  </si>
  <si>
    <t>LUCAS COUNTY HEALTH CENTER</t>
  </si>
  <si>
    <t>CHARITON POLICE DEPT</t>
  </si>
  <si>
    <t>LYON COUNTY</t>
  </si>
  <si>
    <t>MADISON COUNTY</t>
  </si>
  <si>
    <t>CITY OF WINTERSET</t>
  </si>
  <si>
    <t>CITY OF EARLHAM</t>
  </si>
  <si>
    <t>MAHASKA COUNTY</t>
  </si>
  <si>
    <t>MAHASKA HEALTH PARTNERSHIP</t>
  </si>
  <si>
    <t>CITY OF NEW SHARON</t>
  </si>
  <si>
    <t>CITY OF OSKALOOSA</t>
  </si>
  <si>
    <t>MARION COUNTY</t>
  </si>
  <si>
    <t>CITY OF KNOXVILLE</t>
  </si>
  <si>
    <t>CITY OF PLEASANTVILLE</t>
  </si>
  <si>
    <t>CITY OF MELCHER-DALLAS</t>
  </si>
  <si>
    <t>MARSHALL COUNTY</t>
  </si>
  <si>
    <t>CITY OF STATE CENTER</t>
  </si>
  <si>
    <t>CITY OF MELBOURNE</t>
  </si>
  <si>
    <t>MILLS COUNTY</t>
  </si>
  <si>
    <t>CITY OF GLENWOOD</t>
  </si>
  <si>
    <t>MITCHELL COUNTY</t>
  </si>
  <si>
    <t>MITCHELL COUNTY REGIONAL HEALTH CENTER</t>
  </si>
  <si>
    <t>CITY OF OSAGE</t>
  </si>
  <si>
    <t>CITY OF SAINT ANSGAR</t>
  </si>
  <si>
    <t>MONONA COUNTY</t>
  </si>
  <si>
    <t>CITY OF ONAWA</t>
  </si>
  <si>
    <t>CITY OF MAPLETON</t>
  </si>
  <si>
    <t>CITY OF WHITING</t>
  </si>
  <si>
    <t>CITY OF BLENCOE</t>
  </si>
  <si>
    <t>MONROE COUNTY</t>
  </si>
  <si>
    <t>MONROE COUNTY HOSPITAL</t>
  </si>
  <si>
    <t>CITY OF ALBIA</t>
  </si>
  <si>
    <t>MONTGOMERY COUNTY</t>
  </si>
  <si>
    <t>CITY OF RED OAK</t>
  </si>
  <si>
    <t>MUSCATINE COUNTY</t>
  </si>
  <si>
    <t>CITY OF WILTON</t>
  </si>
  <si>
    <t>CITY OF WEST LIBERTY</t>
  </si>
  <si>
    <t>CITY OF MUSCATINE</t>
  </si>
  <si>
    <t>CITY OF NICHOLS</t>
  </si>
  <si>
    <t>CITY OF ATALISSA</t>
  </si>
  <si>
    <t>CITY OF CONESVILLE</t>
  </si>
  <si>
    <t>O'BRIEN COUNTY</t>
  </si>
  <si>
    <t>CITY OF PRIMGHAR</t>
  </si>
  <si>
    <t>CITY OF SHELDON</t>
  </si>
  <si>
    <t>CITY OF PAULLINA</t>
  </si>
  <si>
    <t>HARTLEY POLICE DEPARTMENT</t>
  </si>
  <si>
    <t>SANBORN POLICE DEPARTMENT</t>
  </si>
  <si>
    <t>SUTHERLAND POLICE DEPARTMENT</t>
  </si>
  <si>
    <t>OSCEOLA COUNTY</t>
  </si>
  <si>
    <t>PAGE COUNTY</t>
  </si>
  <si>
    <t>CITY OF SHENANDOAH</t>
  </si>
  <si>
    <t>CITY OF CLARINDA</t>
  </si>
  <si>
    <t>CLARINDA REGIONAL HEALTH CENTER</t>
  </si>
  <si>
    <t>PALO ALTO COUNTY</t>
  </si>
  <si>
    <t>PALO ALTO COUNTY HEALTH SYSTEM</t>
  </si>
  <si>
    <t>CITY OF EMMETSBURG</t>
  </si>
  <si>
    <t>CITY OF WEST BEND</t>
  </si>
  <si>
    <t>PLYMOUTH COUNTY</t>
  </si>
  <si>
    <t>CITY OF AKRON</t>
  </si>
  <si>
    <t>CITY OF REMSEN</t>
  </si>
  <si>
    <t>CITY OF KINGSLEY</t>
  </si>
  <si>
    <t>CITY OF LE MARS</t>
  </si>
  <si>
    <t>CITY OF MERRILL</t>
  </si>
  <si>
    <t>HINTON POLICE DEPARTMENT</t>
  </si>
  <si>
    <t>POCAHONTAS COUNTY</t>
  </si>
  <si>
    <t>CITY OF FONDA</t>
  </si>
  <si>
    <t>CITY OF POCAHONTAS</t>
  </si>
  <si>
    <t>CITY OF ROLFE</t>
  </si>
  <si>
    <t>CITY OF GILMORE CITY</t>
  </si>
  <si>
    <t>CITY OF LAURENS</t>
  </si>
  <si>
    <t>POCAHONTAS COMMUNITY HOSPITAL</t>
  </si>
  <si>
    <t>STATE - DEPT OF COMMERCE/INSURANCE</t>
  </si>
  <si>
    <t>5TH JUDICIAL DIST DEPT CORR SERVICES</t>
  </si>
  <si>
    <t>STATE - AIRPORT FIREFIGHTERS</t>
  </si>
  <si>
    <t>STATE - CONSERVATION PEACE OFFICERS</t>
  </si>
  <si>
    <t>STATE - CORRECTIONS - PROTECTION OCCUPATIONS</t>
  </si>
  <si>
    <t>CITY OF WEST DES MOINES</t>
  </si>
  <si>
    <t>CITY OF MITCHELLVILLE</t>
  </si>
  <si>
    <t>CITY OF URBANDALE</t>
  </si>
  <si>
    <t>CITY OF GRIMES</t>
  </si>
  <si>
    <t>CITY OF ANKENY</t>
  </si>
  <si>
    <t>CITY OF BONDURANT</t>
  </si>
  <si>
    <t>CITY OF WINDSOR HEIGHTS</t>
  </si>
  <si>
    <t>CITY OF CLIVE</t>
  </si>
  <si>
    <t>CITY OF PLEASANT HILL</t>
  </si>
  <si>
    <t>CITY OF POLK CITY</t>
  </si>
  <si>
    <t>ALTOONA POLICE DEPT</t>
  </si>
  <si>
    <t>JOHNSTON POLICE DEPARTMENT</t>
  </si>
  <si>
    <t>SAYLOR TOWNSHIP TRUSTEES - POLK COUNTY</t>
  </si>
  <si>
    <t>4TH JUDICIAL DIST DEPT CORR SERVICES</t>
  </si>
  <si>
    <t>POTTAWATTAMIE COUNTY</t>
  </si>
  <si>
    <t>CITY OF OAKLAND</t>
  </si>
  <si>
    <t>CITY OF AVOCA</t>
  </si>
  <si>
    <t>CITY OF CARTER LAKE</t>
  </si>
  <si>
    <t>POWESHIEK COUNTY</t>
  </si>
  <si>
    <t>CITY OF GRINNELL</t>
  </si>
  <si>
    <t>CITY OF MONTEZUMA</t>
  </si>
  <si>
    <t>RINGGOLD COUNTY</t>
  </si>
  <si>
    <t>RINGGOLD COUNTY HOSPITAL</t>
  </si>
  <si>
    <t>SAC COUNTY</t>
  </si>
  <si>
    <t>CITY OF LAKE VIEW</t>
  </si>
  <si>
    <t>SAC CITY POLICE DEPT</t>
  </si>
  <si>
    <t>SCOTT COUNTY</t>
  </si>
  <si>
    <t>CITY OF ELDRIDGE</t>
  </si>
  <si>
    <t>CITY OF WALCOTT</t>
  </si>
  <si>
    <t>CITY OF BUFFALO</t>
  </si>
  <si>
    <t>CITY OF PRINCETON</t>
  </si>
  <si>
    <t>CITY OF LE CLAIRE</t>
  </si>
  <si>
    <t>CITY OF BLUE GRASS</t>
  </si>
  <si>
    <t>CITY OF MCCAUSLAND</t>
  </si>
  <si>
    <t>SHELBY COUNTY</t>
  </si>
  <si>
    <t>CITY OF HARLAN</t>
  </si>
  <si>
    <t>SIOUX COUNTY</t>
  </si>
  <si>
    <t>CITY OF HAWARDEN</t>
  </si>
  <si>
    <t>CITY OF ROCK VALLEY</t>
  </si>
  <si>
    <t>CITY OF SIOUX CENTER</t>
  </si>
  <si>
    <t>CITY OF ORANGE CITY</t>
  </si>
  <si>
    <t>ORANGE CITY AREA HEALTH SYSTEM</t>
  </si>
  <si>
    <t>IOWA STATE UNIV OF SCIENCE &amp; TECH</t>
  </si>
  <si>
    <t>DEPT OF TRANS PROTECTION OCCUPATION</t>
  </si>
  <si>
    <t>STORY COUNTY</t>
  </si>
  <si>
    <t>STORY CO MEDICAL CENTER</t>
  </si>
  <si>
    <t>CITY OF HUXLEY</t>
  </si>
  <si>
    <t>CITY OF STORY CITY</t>
  </si>
  <si>
    <t>CITY OF NEVADA</t>
  </si>
  <si>
    <t>CITY OF ROLAND</t>
  </si>
  <si>
    <t>MARY GREELEY MEDICAL CENTER</t>
  </si>
  <si>
    <t>TAMA COUNTY</t>
  </si>
  <si>
    <t>CITY OF TAMA</t>
  </si>
  <si>
    <t>CITY OF GLADBROOK</t>
  </si>
  <si>
    <t>CITY OF TRAER</t>
  </si>
  <si>
    <t>CITY OF DYSART</t>
  </si>
  <si>
    <t>CITY OF TOLEDO</t>
  </si>
  <si>
    <t>TAYLOR COUNTY</t>
  </si>
  <si>
    <t>CITY OF CLEARFIELD</t>
  </si>
  <si>
    <t>CITY OF LENOX</t>
  </si>
  <si>
    <t>UNION COUNTY</t>
  </si>
  <si>
    <t>GREATER REGIONAL MEDICAL CENTER</t>
  </si>
  <si>
    <t>CITY OF CRESTON</t>
  </si>
  <si>
    <t>CITY OF AFTON</t>
  </si>
  <si>
    <t>VAN BUREN COUNTY</t>
  </si>
  <si>
    <t>VAN BUREN COUNTY HOSPITAL</t>
  </si>
  <si>
    <t>CITY OF FARMINGTON</t>
  </si>
  <si>
    <t>WAPELLO COUNTY</t>
  </si>
  <si>
    <t>WARREN COUNTY</t>
  </si>
  <si>
    <t>CITY OF INDIANOLA</t>
  </si>
  <si>
    <t>CITY OF CARLISLE</t>
  </si>
  <si>
    <t>CITY OF NORWALK</t>
  </si>
  <si>
    <t>WASHINGTON COUNTY</t>
  </si>
  <si>
    <t>CITY OF WASHINGTON</t>
  </si>
  <si>
    <t>WAYNE COUNTY</t>
  </si>
  <si>
    <t>WAYNE COUNTY HOSPITAL</t>
  </si>
  <si>
    <t>CITY OF SEYMOUR</t>
  </si>
  <si>
    <t>WEBSTER COUNTY</t>
  </si>
  <si>
    <t>CITY OF FORT DODGE</t>
  </si>
  <si>
    <t>CITY OF GOWRIE</t>
  </si>
  <si>
    <t>CITY OF DAYTON</t>
  </si>
  <si>
    <t>WINNEBAGO COUNTY</t>
  </si>
  <si>
    <t>CITY OF FOREST CITY</t>
  </si>
  <si>
    <t>CITY OF LAKE MILLS</t>
  </si>
  <si>
    <t>WINNESHIEK COUNTY</t>
  </si>
  <si>
    <t>WINNESHIEK MEDICAL CENTER</t>
  </si>
  <si>
    <t>CITY OF CALMAR</t>
  </si>
  <si>
    <t>WOODBURY COUNTY</t>
  </si>
  <si>
    <t>CITY OF SIOUX CITY</t>
  </si>
  <si>
    <t>CITY OF SERGEANT BLUFF</t>
  </si>
  <si>
    <t>CITY OF MOVILLE</t>
  </si>
  <si>
    <t>WORTH COUNTY</t>
  </si>
  <si>
    <t>CITY OF MANLY</t>
  </si>
  <si>
    <t>WRIGHT COUNTY</t>
  </si>
  <si>
    <t>CITY OF CLARION</t>
  </si>
  <si>
    <t>CITY OF EAGLE GROVE</t>
  </si>
  <si>
    <t>CITY OF BELMOND</t>
  </si>
  <si>
    <t>IOWA SPECIALTY HOSPITAL-CLARION</t>
  </si>
  <si>
    <t>IOWA SPECIALTY HOSPITAL-BELMOND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</si>
</sst>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0.000000%"/>
    <numFmt numFmtId="166" formatCode="_(&quot;$&quot;* #,##0_);_(&quot;$&quot;* \(#,##0\);_(&quot;$&quot;* &quot;-&quot;??_);_(@_)"/>
  </numFmts>
  <fonts count="9" x14ac:knownFonts="1">
    <font>
      <sz val="10"/>
      <color indexed="8"/>
      <name val="Arial"/>
      <family val="2"/>
    </font>
    <font>
      <sz val="10"/>
      <color indexed="8"/>
      <name val="Arial"/>
      <family val="2"/>
    </font>
    <font>
      <b/>
      <sz val="11"/>
      <color theme="1"/>
      <name val="Bookman Old Style"/>
      <family val="1"/>
    </font>
    <font>
      <sz val="11"/>
      <color theme="1"/>
      <name val="Calibri"/>
      <family val="2"/>
      <scheme val="minor"/>
    </font>
    <font>
      <sz val="10"/>
      <color indexed="8"/>
      <name val="Bookman Old Style"/>
      <family val="1"/>
    </font>
    <font>
      <b/>
      <sz val="10"/>
      <color indexed="8"/>
      <name val="Bookman Old Style"/>
      <family val="1"/>
    </font>
    <font>
      <u/>
      <sz val="10"/>
      <color indexed="8"/>
      <name val="Bookman Old Style"/>
      <family val="1"/>
    </font>
    <font>
      <sz val="9"/>
      <color indexed="8"/>
      <name val="Bookman Old Style"/>
      <family val="1"/>
    </font>
    <font>
      <sz val="10"/>
      <color theme="1"/>
      <name val="Bookman Old Style"/>
      <family val="1"/>
    </font>
  </fonts>
  <fills count="3">
    <fill>
      <patternFill patternType="none"/>
    </fill>
    <fill>
      <patternFill patternType="gray125"/>
    </fill>
    <fill>
      <patternFill patternType="solid">
        <fgColor indexed="22"/>
        <bgColor indexed="9"/>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
    <xf numFmtId="0" fontId="0" fillId="0" borderId="0"/>
    <xf numFmtId="43"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2" fillId="0" borderId="0" xfId="0" applyFont="1" applyAlignment="1">
      <alignment horizontal="center"/>
    </xf>
    <xf numFmtId="164" fontId="2" fillId="0" borderId="0" xfId="1" applyNumberFormat="1" applyFont="1" applyAlignment="1">
      <alignment horizontal="center"/>
    </xf>
    <xf numFmtId="165" fontId="2" fillId="0" borderId="0" xfId="3" applyNumberFormat="1" applyFont="1" applyAlignment="1">
      <alignment horizontal="center"/>
    </xf>
    <xf numFmtId="164" fontId="2" fillId="0" borderId="0" xfId="1" applyNumberFormat="1" applyFont="1" applyFill="1" applyAlignment="1">
      <alignment horizontal="center"/>
    </xf>
    <xf numFmtId="0" fontId="4" fillId="0" borderId="0" xfId="0" applyFont="1"/>
    <xf numFmtId="0" fontId="2" fillId="0" borderId="0" xfId="0" applyFont="1" applyAlignment="1">
      <alignment horizontal="left"/>
    </xf>
    <xf numFmtId="164" fontId="2" fillId="0" borderId="0" xfId="1" applyNumberFormat="1" applyFont="1" applyAlignment="1">
      <alignment horizontal="left"/>
    </xf>
    <xf numFmtId="165" fontId="4" fillId="0" borderId="0" xfId="3" applyNumberFormat="1" applyFont="1"/>
    <xf numFmtId="164" fontId="4" fillId="0" borderId="0" xfId="1" applyNumberFormat="1" applyFont="1"/>
    <xf numFmtId="164" fontId="4" fillId="0" borderId="0" xfId="1" applyNumberFormat="1" applyFont="1" applyFill="1"/>
    <xf numFmtId="0" fontId="5" fillId="0" borderId="1" xfId="0" applyFont="1" applyBorder="1"/>
    <xf numFmtId="164" fontId="5" fillId="0" borderId="1" xfId="1" applyNumberFormat="1" applyFont="1" applyBorder="1" applyAlignment="1">
      <alignment horizontal="center" wrapText="1"/>
    </xf>
    <xf numFmtId="164" fontId="5" fillId="0" borderId="1" xfId="1" applyNumberFormat="1" applyFont="1" applyFill="1" applyBorder="1" applyAlignment="1">
      <alignment horizontal="center" wrapText="1"/>
    </xf>
    <xf numFmtId="0" fontId="5" fillId="0" borderId="0" xfId="0" applyFont="1"/>
    <xf numFmtId="0" fontId="4" fillId="2" borderId="0" xfId="0" applyFont="1" applyFill="1" applyAlignment="1">
      <alignment horizontal="center"/>
    </xf>
    <xf numFmtId="0" fontId="4" fillId="2" borderId="0" xfId="0" applyFont="1" applyFill="1"/>
    <xf numFmtId="164" fontId="4" fillId="2" borderId="0" xfId="1" applyNumberFormat="1" applyFont="1" applyFill="1"/>
    <xf numFmtId="164" fontId="5" fillId="0" borderId="0" xfId="1" applyNumberFormat="1" applyFont="1" applyAlignment="1">
      <alignment horizontal="center"/>
    </xf>
    <xf numFmtId="0" fontId="4" fillId="0" borderId="0" xfId="0" applyFont="1" applyFill="1"/>
    <xf numFmtId="165" fontId="4" fillId="0" borderId="0" xfId="3" applyNumberFormat="1" applyFont="1" applyFill="1"/>
    <xf numFmtId="164" fontId="4" fillId="0" borderId="0" xfId="1" applyNumberFormat="1" applyFont="1" applyAlignment="1">
      <alignment horizontal="center"/>
    </xf>
    <xf numFmtId="0" fontId="4" fillId="0" borderId="0" xfId="0" applyFont="1" applyBorder="1" applyAlignment="1">
      <alignment horizontal="center"/>
    </xf>
    <xf numFmtId="0" fontId="4" fillId="0" borderId="0" xfId="0" applyFont="1" applyBorder="1"/>
    <xf numFmtId="164" fontId="4" fillId="0" borderId="0" xfId="1" applyNumberFormat="1" applyFont="1" applyBorder="1"/>
    <xf numFmtId="165" fontId="4" fillId="0" borderId="0" xfId="3" applyNumberFormat="1" applyFont="1" applyBorder="1"/>
    <xf numFmtId="164" fontId="4" fillId="0" borderId="0" xfId="1" applyNumberFormat="1" applyFont="1" applyBorder="1" applyAlignment="1">
      <alignment horizontal="center"/>
    </xf>
    <xf numFmtId="164" fontId="4" fillId="0" borderId="0" xfId="1" applyNumberFormat="1" applyFont="1" applyFill="1" applyBorder="1"/>
    <xf numFmtId="164" fontId="5" fillId="0" borderId="0" xfId="1" applyNumberFormat="1" applyFont="1" applyBorder="1" applyAlignment="1">
      <alignment horizontal="center"/>
    </xf>
    <xf numFmtId="166" fontId="4" fillId="0" borderId="3" xfId="2" applyNumberFormat="1" applyFont="1" applyBorder="1"/>
    <xf numFmtId="165" fontId="4" fillId="0" borderId="3" xfId="3" applyNumberFormat="1" applyFont="1" applyBorder="1"/>
    <xf numFmtId="164" fontId="4" fillId="0" borderId="3" xfId="1" applyNumberFormat="1" applyFont="1" applyBorder="1"/>
    <xf numFmtId="0" fontId="4" fillId="0" borderId="0" xfId="0" applyFont="1" applyAlignment="1"/>
    <xf numFmtId="164" fontId="5" fillId="0" borderId="0" xfId="1" applyNumberFormat="1" applyFont="1" applyFill="1" applyAlignment="1">
      <alignment horizontal="center"/>
    </xf>
    <xf numFmtId="164" fontId="4" fillId="0" borderId="3" xfId="1" applyNumberFormat="1" applyFont="1" applyFill="1" applyBorder="1"/>
    <xf numFmtId="165" fontId="5" fillId="0" borderId="1" xfId="3" applyNumberFormat="1" applyFont="1" applyFill="1" applyBorder="1" applyAlignment="1">
      <alignment horizontal="center" wrapText="1"/>
    </xf>
    <xf numFmtId="164" fontId="4" fillId="0" borderId="0" xfId="1" applyNumberFormat="1" applyFont="1" applyFill="1" applyAlignment="1">
      <alignment horizontal="center"/>
    </xf>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left"/>
    </xf>
    <xf numFmtId="164" fontId="5" fillId="0" borderId="0" xfId="1" applyNumberFormat="1" applyFont="1" applyFill="1" applyAlignment="1"/>
    <xf numFmtId="0" fontId="4" fillId="0" borderId="0" xfId="0" applyFont="1" applyAlignment="1">
      <alignment horizontal="left"/>
    </xf>
    <xf numFmtId="164" fontId="7" fillId="0" borderId="0" xfId="1" applyNumberFormat="1" applyFont="1"/>
    <xf numFmtId="0" fontId="5" fillId="0" borderId="1" xfId="0" applyFont="1" applyBorder="1" applyAlignment="1">
      <alignment horizontal="center"/>
    </xf>
    <xf numFmtId="0" fontId="4" fillId="0" borderId="0" xfId="0" applyNumberFormat="1" applyFont="1" applyAlignment="1">
      <alignment horizontal="left" wrapText="1"/>
    </xf>
    <xf numFmtId="0" fontId="4" fillId="0" borderId="0" xfId="0" applyFont="1" applyFill="1" applyAlignment="1">
      <alignment horizontal="left" wrapText="1"/>
    </xf>
    <xf numFmtId="166" fontId="4" fillId="0" borderId="0" xfId="2" applyNumberFormat="1" applyFont="1" applyFill="1" applyAlignment="1">
      <alignment horizontal="center"/>
    </xf>
    <xf numFmtId="44" fontId="4" fillId="0" borderId="3" xfId="2" applyNumberFormat="1" applyFont="1" applyBorder="1"/>
    <xf numFmtId="41" fontId="4" fillId="0" borderId="0" xfId="2" applyNumberFormat="1" applyFont="1" applyBorder="1"/>
    <xf numFmtId="43" fontId="4" fillId="0" borderId="0" xfId="0" applyNumberFormat="1" applyFont="1"/>
    <xf numFmtId="44" fontId="4" fillId="0" borderId="0" xfId="2" applyNumberFormat="1" applyFont="1" applyBorder="1"/>
    <xf numFmtId="166" fontId="4" fillId="0" borderId="0" xfId="2" applyNumberFormat="1" applyFont="1" applyBorder="1"/>
    <xf numFmtId="0" fontId="8" fillId="0" borderId="0" xfId="0" applyFont="1" applyAlignment="1">
      <alignment horizontal="center"/>
    </xf>
    <xf numFmtId="0" fontId="8" fillId="0" borderId="0" xfId="0" applyFont="1"/>
    <xf numFmtId="43" fontId="8" fillId="0" borderId="0" xfId="1" applyFont="1"/>
    <xf numFmtId="44" fontId="8" fillId="0" borderId="0" xfId="2" applyFont="1"/>
    <xf numFmtId="0" fontId="5" fillId="0" borderId="1" xfId="0" applyFont="1" applyBorder="1" applyAlignment="1">
      <alignment horizontal="center"/>
    </xf>
    <xf numFmtId="0" fontId="5" fillId="0" borderId="2" xfId="0" applyFont="1" applyBorder="1" applyAlignment="1">
      <alignment horizontal="center"/>
    </xf>
    <xf numFmtId="0" fontId="4" fillId="0" borderId="0" xfId="0" applyNumberFormat="1" applyFont="1" applyAlignment="1">
      <alignment horizontal="left" wrapText="1"/>
    </xf>
    <xf numFmtId="0" fontId="4" fillId="0" borderId="0" xfId="0" applyFont="1" applyFill="1" applyAlignment="1">
      <alignment horizontal="left" wrapText="1"/>
    </xf>
    <xf numFmtId="164" fontId="5" fillId="0" borderId="0" xfId="1" applyNumberFormat="1" applyFont="1" applyFill="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930088</xdr:colOff>
      <xdr:row>3</xdr:row>
      <xdr:rowOff>459441</xdr:rowOff>
    </xdr:from>
    <xdr:to>
      <xdr:col>5</xdr:col>
      <xdr:colOff>286870</xdr:colOff>
      <xdr:row>4</xdr:row>
      <xdr:rowOff>672353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0088" y="459441"/>
          <a:ext cx="6887135" cy="1109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100">
              <a:latin typeface="Bookman Old Style" panose="02050604050505020204" pitchFamily="18" charset="0"/>
            </a:rPr>
            <a:t>Iowa Public Employees' Retirement System</a:t>
          </a:r>
        </a:p>
        <a:p>
          <a:pPr algn="ctr"/>
          <a:endParaRPr lang="en-US" sz="400">
            <a:latin typeface="Bookman Old Style" panose="02050604050505020204" pitchFamily="18" charset="0"/>
          </a:endParaRPr>
        </a:p>
        <a:p>
          <a:pPr algn="ctr"/>
          <a:r>
            <a:rPr lang="en-US" sz="1100">
              <a:latin typeface="Bookman Old Style" panose="02050604050505020204" pitchFamily="18" charset="0"/>
            </a:rPr>
            <a:t>Schedule of Employer Allocations and Collective Pension Amounts Allocated by Employer -</a:t>
          </a:r>
        </a:p>
        <a:p>
          <a:pPr algn="ctr"/>
          <a:r>
            <a:rPr lang="en-US" sz="1100" b="1">
              <a:latin typeface="Bookman Old Style" panose="02050604050505020204" pitchFamily="18" charset="0"/>
            </a:rPr>
            <a:t>Protection</a:t>
          </a:r>
          <a:r>
            <a:rPr lang="en-US" sz="1100" b="1" baseline="0">
              <a:latin typeface="Bookman Old Style" panose="02050604050505020204" pitchFamily="18" charset="0"/>
            </a:rPr>
            <a:t> Occupation Membership</a:t>
          </a:r>
          <a:r>
            <a:rPr lang="en-US" sz="1100" b="1">
              <a:latin typeface="Bookman Old Style" panose="02050604050505020204" pitchFamily="18" charset="0"/>
            </a:rPr>
            <a:t> Group</a:t>
          </a:r>
        </a:p>
        <a:p>
          <a:pPr algn="ctr"/>
          <a:endParaRPr lang="en-US" sz="400">
            <a:latin typeface="Bookman Old Style" panose="02050604050505020204" pitchFamily="18" charset="0"/>
          </a:endParaRPr>
        </a:p>
        <a:p>
          <a:pPr algn="ctr"/>
          <a:r>
            <a:rPr lang="en-US" sz="1100">
              <a:latin typeface="Bookman Old Style" panose="02050604050505020204" pitchFamily="18" charset="0"/>
            </a:rPr>
            <a:t>As of and for the year ended June 30, 2021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M456"/>
  <sheetViews>
    <sheetView tabSelected="1" topLeftCell="A4" zoomScaleNormal="100" workbookViewId="0">
      <pane ySplit="4" topLeftCell="A8" activePane="bottomLeft" state="frozen"/>
      <selection activeCell="A4" sqref="A4"/>
      <selection pane="bottomLeft" activeCell="A7" sqref="A7:XFD7"/>
    </sheetView>
  </sheetViews>
  <sheetFormatPr defaultColWidth="9.109375" defaultRowHeight="13.2" x14ac:dyDescent="0.25"/>
  <cols>
    <col min="1" max="1" width="19.44140625" style="5" customWidth="1"/>
    <col min="2" max="2" width="45.6640625" style="5" customWidth="1"/>
    <col min="3" max="3" width="19.33203125" style="9" customWidth="1"/>
    <col min="4" max="4" width="19" style="8" customWidth="1"/>
    <col min="5" max="5" width="17.33203125" style="9" customWidth="1"/>
    <col min="6" max="6" width="21.44140625" style="10" customWidth="1"/>
    <col min="7" max="7" width="19.6640625" style="10" customWidth="1"/>
    <col min="8" max="8" width="14.6640625" style="10" customWidth="1"/>
    <col min="9" max="9" width="15" style="10" customWidth="1"/>
    <col min="10" max="10" width="17.33203125" style="10" customWidth="1"/>
    <col min="11" max="11" width="16" style="9" customWidth="1"/>
    <col min="12" max="12" width="0.88671875" style="9" customWidth="1"/>
    <col min="13" max="13" width="16.88671875" style="9" customWidth="1"/>
    <col min="14" max="14" width="18.33203125" style="9" customWidth="1"/>
    <col min="15" max="15" width="18.109375" style="9" customWidth="1"/>
    <col min="16" max="16" width="15.88671875" style="9" customWidth="1"/>
    <col min="17" max="17" width="17.109375" style="9" customWidth="1"/>
    <col min="18" max="16384" width="9.109375" style="5"/>
  </cols>
  <sheetData>
    <row r="1" spans="1:17" ht="13.8" hidden="1" x14ac:dyDescent="0.25">
      <c r="A1" s="1"/>
      <c r="B1" s="1"/>
      <c r="C1" s="2"/>
      <c r="D1" s="3"/>
      <c r="E1" s="2"/>
      <c r="F1" s="4"/>
      <c r="G1" s="4"/>
      <c r="H1" s="4"/>
      <c r="I1" s="4"/>
      <c r="J1" s="4"/>
      <c r="K1" s="2"/>
      <c r="L1" s="2"/>
      <c r="M1" s="2"/>
      <c r="N1" s="2"/>
      <c r="O1" s="2"/>
      <c r="P1" s="2"/>
      <c r="Q1" s="2"/>
    </row>
    <row r="2" spans="1:17" ht="13.8" hidden="1" x14ac:dyDescent="0.25">
      <c r="A2" s="6" t="s">
        <v>12</v>
      </c>
      <c r="B2" s="6"/>
      <c r="C2" s="7"/>
      <c r="D2" s="3"/>
      <c r="E2" s="2"/>
      <c r="F2" s="4"/>
      <c r="G2" s="4"/>
      <c r="H2" s="4"/>
      <c r="I2" s="4"/>
      <c r="J2" s="4"/>
      <c r="K2" s="2"/>
      <c r="L2" s="2"/>
      <c r="M2" s="2"/>
      <c r="N2" s="2"/>
      <c r="O2" s="2"/>
      <c r="P2" s="2"/>
      <c r="Q2" s="2"/>
    </row>
    <row r="3" spans="1:17" ht="13.8" hidden="1" x14ac:dyDescent="0.25">
      <c r="A3" s="6" t="s">
        <v>0</v>
      </c>
      <c r="B3" s="6"/>
      <c r="C3" s="7"/>
    </row>
    <row r="4" spans="1:17" ht="70.5" customHeight="1" x14ac:dyDescent="0.25">
      <c r="H4" s="60" t="s">
        <v>23</v>
      </c>
      <c r="I4" s="60"/>
      <c r="J4" s="60"/>
      <c r="K4" s="60"/>
      <c r="L4" s="40"/>
      <c r="M4" s="56" t="s">
        <v>1</v>
      </c>
      <c r="N4" s="56"/>
      <c r="O4" s="56"/>
      <c r="P4" s="56"/>
      <c r="Q4" s="42"/>
    </row>
    <row r="5" spans="1:17" ht="57.6" customHeight="1" x14ac:dyDescent="0.25">
      <c r="H5" s="60" t="s">
        <v>13</v>
      </c>
      <c r="I5" s="60"/>
      <c r="J5" s="60"/>
      <c r="K5" s="60"/>
      <c r="L5" s="40"/>
      <c r="M5" s="57" t="s">
        <v>2</v>
      </c>
      <c r="N5" s="57"/>
      <c r="O5" s="57"/>
      <c r="P5" s="57"/>
      <c r="Q5" s="42"/>
    </row>
    <row r="6" spans="1:17" s="14" customFormat="1" ht="114.6" customHeight="1" x14ac:dyDescent="0.25">
      <c r="A6" s="43" t="s">
        <v>3</v>
      </c>
      <c r="B6" s="11" t="s">
        <v>4</v>
      </c>
      <c r="C6" s="12" t="s">
        <v>25</v>
      </c>
      <c r="D6" s="35" t="s">
        <v>14</v>
      </c>
      <c r="E6" s="12" t="s">
        <v>5</v>
      </c>
      <c r="F6" s="13" t="s">
        <v>21</v>
      </c>
      <c r="G6" s="13" t="s">
        <v>22</v>
      </c>
      <c r="H6" s="12" t="s">
        <v>6</v>
      </c>
      <c r="I6" s="12" t="s">
        <v>7</v>
      </c>
      <c r="J6" s="12" t="s">
        <v>15</v>
      </c>
      <c r="K6" s="12" t="s">
        <v>24</v>
      </c>
      <c r="L6" s="12"/>
      <c r="M6" s="12" t="s">
        <v>6</v>
      </c>
      <c r="N6" s="12" t="s">
        <v>7</v>
      </c>
      <c r="O6" s="12" t="s">
        <v>15</v>
      </c>
      <c r="P6" s="12" t="s">
        <v>8</v>
      </c>
      <c r="Q6" s="12" t="s">
        <v>16</v>
      </c>
    </row>
    <row r="7" spans="1:17" hidden="1" x14ac:dyDescent="0.25">
      <c r="A7" s="15" t="s">
        <v>9</v>
      </c>
      <c r="B7" s="16" t="s">
        <v>10</v>
      </c>
      <c r="C7" s="17">
        <v>38282382.770000003</v>
      </c>
      <c r="D7" s="8">
        <v>1</v>
      </c>
      <c r="E7" s="18">
        <v>-344448595</v>
      </c>
      <c r="F7" s="33">
        <v>-95977256</v>
      </c>
      <c r="G7" s="33">
        <v>-552339231</v>
      </c>
      <c r="H7" s="33">
        <v>26556501</v>
      </c>
      <c r="I7" s="33">
        <v>3250675</v>
      </c>
      <c r="J7" s="33">
        <v>41164781</v>
      </c>
      <c r="K7" s="18">
        <f>SUM(H7:J7)</f>
        <v>70971957</v>
      </c>
      <c r="L7" s="18"/>
      <c r="M7" s="18">
        <v>276840</v>
      </c>
      <c r="N7" s="18">
        <v>384142</v>
      </c>
      <c r="O7" s="18">
        <v>334167424</v>
      </c>
      <c r="P7" s="18">
        <f>SUM(M7:O7)</f>
        <v>334828406</v>
      </c>
      <c r="Q7" s="18">
        <v>-33901464</v>
      </c>
    </row>
    <row r="8" spans="1:17" s="19" customFormat="1" ht="16.5" customHeight="1" x14ac:dyDescent="0.25">
      <c r="A8" s="52" t="s">
        <v>26</v>
      </c>
      <c r="B8" s="53" t="s">
        <v>71</v>
      </c>
      <c r="C8" s="55">
        <v>539858.89</v>
      </c>
      <c r="D8" s="20">
        <f>+C8/$C$7</f>
        <v>1.4102019021215694E-2</v>
      </c>
      <c r="E8" s="46">
        <f>ROUND(D8*$E$7,0)</f>
        <v>-4857421</v>
      </c>
      <c r="F8" s="10">
        <f>ROUND(D8*$F$7,0)-1</f>
        <v>-1353474</v>
      </c>
      <c r="G8" s="10">
        <f>ROUND(D8*$G$7,0)-1</f>
        <v>-7789099</v>
      </c>
      <c r="H8" s="10">
        <f>ROUND(D8*$H$7,0)</f>
        <v>374500</v>
      </c>
      <c r="I8" s="10">
        <f>ROUND(D8*$I$7,0)</f>
        <v>45841</v>
      </c>
      <c r="J8" s="21">
        <f>ROUND(D8*$J$7,0)</f>
        <v>580507</v>
      </c>
      <c r="K8" s="21">
        <f>ROUND(SUM(H8:J8),0)</f>
        <v>1000848</v>
      </c>
      <c r="L8" s="21"/>
      <c r="M8" s="10">
        <f>ROUND(D8*$M$7,0)</f>
        <v>3904</v>
      </c>
      <c r="N8" s="10">
        <f>ROUND(D8*$N$7,0)</f>
        <v>5417</v>
      </c>
      <c r="O8" s="10">
        <f>ROUND(D8*$O$7,0)</f>
        <v>4712435</v>
      </c>
      <c r="P8" s="10">
        <f>ROUND(SUM(M8:O8),0)</f>
        <v>4721756</v>
      </c>
      <c r="Q8" s="10">
        <f>ROUND(D8*$Q$7,0)</f>
        <v>-478079</v>
      </c>
    </row>
    <row r="9" spans="1:17" s="19" customFormat="1" ht="15.75" customHeight="1" x14ac:dyDescent="0.25">
      <c r="A9" s="52" t="s">
        <v>27</v>
      </c>
      <c r="B9" s="53" t="s">
        <v>72</v>
      </c>
      <c r="C9" s="54">
        <v>13010.93</v>
      </c>
      <c r="D9" s="20">
        <f t="shared" ref="D9:D72" si="0">+C9/$C$7</f>
        <v>3.3986729818176361E-4</v>
      </c>
      <c r="E9" s="10">
        <f t="shared" ref="E9:E72" si="1">ROUND(D9*$E$7,0)</f>
        <v>-117067</v>
      </c>
      <c r="F9" s="10">
        <f t="shared" ref="F9:F72" si="2">ROUND(D9*$F$7,0)</f>
        <v>-32620</v>
      </c>
      <c r="G9" s="10">
        <f t="shared" ref="G9:G72" si="3">ROUND(D9*$G$7,0)</f>
        <v>-187722</v>
      </c>
      <c r="H9" s="10">
        <f t="shared" ref="H9:H72" si="4">ROUND(D9*$H$7,0)</f>
        <v>9026</v>
      </c>
      <c r="I9" s="10">
        <f t="shared" ref="I9:I72" si="5">ROUND(D9*$I$7,0)</f>
        <v>1105</v>
      </c>
      <c r="J9" s="21">
        <f t="shared" ref="J9:J72" si="6">ROUND(D9*$J$7,0)</f>
        <v>13991</v>
      </c>
      <c r="K9" s="21">
        <f t="shared" ref="K9:K72" si="7">ROUND(SUM(H9:J9),0)</f>
        <v>24122</v>
      </c>
      <c r="L9" s="21"/>
      <c r="M9" s="10">
        <f t="shared" ref="M9:M72" si="8">ROUND(D9*$M$7,0)</f>
        <v>94</v>
      </c>
      <c r="N9" s="10">
        <f t="shared" ref="N9:N72" si="9">ROUND(D9*$N$7,0)</f>
        <v>131</v>
      </c>
      <c r="O9" s="10">
        <f t="shared" ref="O9:O72" si="10">ROUND(D9*$O$7,0)</f>
        <v>113573</v>
      </c>
      <c r="P9" s="10">
        <f t="shared" ref="P9:P72" si="11">ROUND(SUM(M9:O9),0)</f>
        <v>113798</v>
      </c>
      <c r="Q9" s="10">
        <f t="shared" ref="Q9:Q72" si="12">ROUND(D9*$Q$7,0)</f>
        <v>-11522</v>
      </c>
    </row>
    <row r="10" spans="1:17" s="19" customFormat="1" ht="15.75" customHeight="1" x14ac:dyDescent="0.25">
      <c r="A10" s="52" t="s">
        <v>28</v>
      </c>
      <c r="B10" s="53" t="s">
        <v>73</v>
      </c>
      <c r="C10" s="54">
        <v>1745378.27</v>
      </c>
      <c r="D10" s="20">
        <f t="shared" si="0"/>
        <v>4.5592205701672418E-2</v>
      </c>
      <c r="E10" s="10">
        <f>ROUND(D10*$E$7,0)-1</f>
        <v>-15704172</v>
      </c>
      <c r="F10" s="10">
        <f>ROUND(D10*$F$7,0)-1</f>
        <v>-4375816</v>
      </c>
      <c r="G10" s="10">
        <f>ROUND(D10*$G$7,0)-1</f>
        <v>-25182365</v>
      </c>
      <c r="H10" s="10">
        <f>ROUND(D10*$H$7,0)-1</f>
        <v>1210768</v>
      </c>
      <c r="I10" s="10">
        <f>ROUND(D10*$I$7,0)-1</f>
        <v>148204</v>
      </c>
      <c r="J10" s="21">
        <f>ROUND(D10*$J$7,0)-1</f>
        <v>1876792</v>
      </c>
      <c r="K10" s="21">
        <f t="shared" si="7"/>
        <v>3235764</v>
      </c>
      <c r="L10" s="21"/>
      <c r="M10" s="10">
        <f>ROUND(D10*$M$7,0)-1</f>
        <v>12621</v>
      </c>
      <c r="N10" s="10">
        <f>ROUND(D10*$N$7,0)-1</f>
        <v>17513</v>
      </c>
      <c r="O10" s="10">
        <f>ROUND(D10*$O$7,0)-1</f>
        <v>15235429</v>
      </c>
      <c r="P10" s="10">
        <f t="shared" si="11"/>
        <v>15265563</v>
      </c>
      <c r="Q10" s="10">
        <f>ROUND(D10*$Q$7,0)+1</f>
        <v>-1545642</v>
      </c>
    </row>
    <row r="11" spans="1:17" s="19" customFormat="1" ht="15.75" customHeight="1" x14ac:dyDescent="0.25">
      <c r="A11" s="52" t="s">
        <v>29</v>
      </c>
      <c r="B11" s="53" t="s">
        <v>74</v>
      </c>
      <c r="C11" s="54">
        <v>2935.1</v>
      </c>
      <c r="D11" s="20">
        <f t="shared" si="0"/>
        <v>7.6669731286948308E-5</v>
      </c>
      <c r="E11" s="10">
        <f t="shared" si="1"/>
        <v>-26409</v>
      </c>
      <c r="F11" s="10">
        <f t="shared" si="2"/>
        <v>-7359</v>
      </c>
      <c r="G11" s="10">
        <f t="shared" si="3"/>
        <v>-42348</v>
      </c>
      <c r="H11" s="10">
        <f t="shared" si="4"/>
        <v>2036</v>
      </c>
      <c r="I11" s="10">
        <f t="shared" si="5"/>
        <v>249</v>
      </c>
      <c r="J11" s="21">
        <f t="shared" si="6"/>
        <v>3156</v>
      </c>
      <c r="K11" s="21">
        <f t="shared" si="7"/>
        <v>5441</v>
      </c>
      <c r="L11" s="21"/>
      <c r="M11" s="10">
        <f t="shared" si="8"/>
        <v>21</v>
      </c>
      <c r="N11" s="10">
        <f t="shared" si="9"/>
        <v>29</v>
      </c>
      <c r="O11" s="10">
        <f t="shared" si="10"/>
        <v>25621</v>
      </c>
      <c r="P11" s="10">
        <f t="shared" si="11"/>
        <v>25671</v>
      </c>
      <c r="Q11" s="10">
        <f t="shared" si="12"/>
        <v>-2599</v>
      </c>
    </row>
    <row r="12" spans="1:17" s="19" customFormat="1" ht="15.75" customHeight="1" x14ac:dyDescent="0.25">
      <c r="A12" s="52" t="s">
        <v>30</v>
      </c>
      <c r="B12" s="53" t="s">
        <v>75</v>
      </c>
      <c r="C12" s="54">
        <v>142501.63</v>
      </c>
      <c r="D12" s="20">
        <f t="shared" si="0"/>
        <v>3.7223814112132916E-3</v>
      </c>
      <c r="E12" s="10">
        <f t="shared" si="1"/>
        <v>-1282169</v>
      </c>
      <c r="F12" s="10">
        <f t="shared" si="2"/>
        <v>-357264</v>
      </c>
      <c r="G12" s="10">
        <f t="shared" si="3"/>
        <v>-2056017</v>
      </c>
      <c r="H12" s="10">
        <f t="shared" si="4"/>
        <v>98853</v>
      </c>
      <c r="I12" s="10">
        <f t="shared" si="5"/>
        <v>12100</v>
      </c>
      <c r="J12" s="21">
        <f t="shared" si="6"/>
        <v>153231</v>
      </c>
      <c r="K12" s="21">
        <f t="shared" si="7"/>
        <v>264184</v>
      </c>
      <c r="L12" s="21"/>
      <c r="M12" s="10">
        <f t="shared" si="8"/>
        <v>1031</v>
      </c>
      <c r="N12" s="10">
        <f t="shared" si="9"/>
        <v>1430</v>
      </c>
      <c r="O12" s="10">
        <f t="shared" si="10"/>
        <v>1243899</v>
      </c>
      <c r="P12" s="10">
        <f t="shared" si="11"/>
        <v>1246360</v>
      </c>
      <c r="Q12" s="10">
        <f t="shared" si="12"/>
        <v>-126194</v>
      </c>
    </row>
    <row r="13" spans="1:17" s="19" customFormat="1" ht="15.75" customHeight="1" x14ac:dyDescent="0.25">
      <c r="A13" s="52" t="s">
        <v>31</v>
      </c>
      <c r="B13" s="53" t="s">
        <v>76</v>
      </c>
      <c r="C13" s="54">
        <v>6103.09</v>
      </c>
      <c r="D13" s="20">
        <f t="shared" si="0"/>
        <v>1.594229397022457E-4</v>
      </c>
      <c r="E13" s="10">
        <f t="shared" si="1"/>
        <v>-54913</v>
      </c>
      <c r="F13" s="10">
        <f t="shared" si="2"/>
        <v>-15301</v>
      </c>
      <c r="G13" s="10">
        <f t="shared" si="3"/>
        <v>-88056</v>
      </c>
      <c r="H13" s="10">
        <f t="shared" si="4"/>
        <v>4234</v>
      </c>
      <c r="I13" s="10">
        <f t="shared" si="5"/>
        <v>518</v>
      </c>
      <c r="J13" s="21">
        <f t="shared" si="6"/>
        <v>6563</v>
      </c>
      <c r="K13" s="21">
        <f t="shared" si="7"/>
        <v>11315</v>
      </c>
      <c r="L13" s="21"/>
      <c r="M13" s="10">
        <f t="shared" si="8"/>
        <v>44</v>
      </c>
      <c r="N13" s="10">
        <f t="shared" si="9"/>
        <v>61</v>
      </c>
      <c r="O13" s="10">
        <f t="shared" si="10"/>
        <v>53274</v>
      </c>
      <c r="P13" s="10">
        <f t="shared" si="11"/>
        <v>53379</v>
      </c>
      <c r="Q13" s="10">
        <f t="shared" si="12"/>
        <v>-5405</v>
      </c>
    </row>
    <row r="14" spans="1:17" s="19" customFormat="1" ht="15.75" customHeight="1" x14ac:dyDescent="0.25">
      <c r="A14" s="52" t="s">
        <v>32</v>
      </c>
      <c r="B14" s="53" t="s">
        <v>77</v>
      </c>
      <c r="C14" s="54">
        <v>46571.32</v>
      </c>
      <c r="D14" s="20">
        <f t="shared" si="0"/>
        <v>1.2165209328740014E-3</v>
      </c>
      <c r="E14" s="10">
        <f t="shared" si="1"/>
        <v>-419029</v>
      </c>
      <c r="F14" s="10">
        <f t="shared" si="2"/>
        <v>-116758</v>
      </c>
      <c r="G14" s="10">
        <f t="shared" si="3"/>
        <v>-671932</v>
      </c>
      <c r="H14" s="10">
        <f t="shared" si="4"/>
        <v>32307</v>
      </c>
      <c r="I14" s="10">
        <f t="shared" si="5"/>
        <v>3955</v>
      </c>
      <c r="J14" s="21">
        <f t="shared" si="6"/>
        <v>50078</v>
      </c>
      <c r="K14" s="21">
        <f t="shared" si="7"/>
        <v>86340</v>
      </c>
      <c r="L14" s="21"/>
      <c r="M14" s="10">
        <f t="shared" si="8"/>
        <v>337</v>
      </c>
      <c r="N14" s="10">
        <f t="shared" si="9"/>
        <v>467</v>
      </c>
      <c r="O14" s="10">
        <f t="shared" si="10"/>
        <v>406522</v>
      </c>
      <c r="P14" s="10">
        <f t="shared" si="11"/>
        <v>407326</v>
      </c>
      <c r="Q14" s="10">
        <f t="shared" si="12"/>
        <v>-41242</v>
      </c>
    </row>
    <row r="15" spans="1:17" s="19" customFormat="1" ht="15.75" customHeight="1" x14ac:dyDescent="0.25">
      <c r="A15" s="52" t="s">
        <v>33</v>
      </c>
      <c r="B15" s="53" t="s">
        <v>78</v>
      </c>
      <c r="C15" s="54">
        <v>33495.33</v>
      </c>
      <c r="D15" s="20">
        <f t="shared" si="0"/>
        <v>8.7495415845036226E-4</v>
      </c>
      <c r="E15" s="10">
        <f t="shared" si="1"/>
        <v>-301377</v>
      </c>
      <c r="F15" s="10">
        <f t="shared" si="2"/>
        <v>-83976</v>
      </c>
      <c r="G15" s="10">
        <f t="shared" si="3"/>
        <v>-483272</v>
      </c>
      <c r="H15" s="10">
        <f t="shared" si="4"/>
        <v>23236</v>
      </c>
      <c r="I15" s="10">
        <f t="shared" si="5"/>
        <v>2844</v>
      </c>
      <c r="J15" s="21">
        <f t="shared" si="6"/>
        <v>36017</v>
      </c>
      <c r="K15" s="21">
        <f t="shared" si="7"/>
        <v>62097</v>
      </c>
      <c r="L15" s="21"/>
      <c r="M15" s="10">
        <f t="shared" si="8"/>
        <v>242</v>
      </c>
      <c r="N15" s="10">
        <f t="shared" si="9"/>
        <v>336</v>
      </c>
      <c r="O15" s="10">
        <f t="shared" si="10"/>
        <v>292381</v>
      </c>
      <c r="P15" s="10">
        <f t="shared" si="11"/>
        <v>292959</v>
      </c>
      <c r="Q15" s="10">
        <f t="shared" si="12"/>
        <v>-29662</v>
      </c>
    </row>
    <row r="16" spans="1:17" s="19" customFormat="1" ht="15.75" customHeight="1" x14ac:dyDescent="0.25">
      <c r="A16" s="52" t="s">
        <v>34</v>
      </c>
      <c r="B16" s="53" t="s">
        <v>79</v>
      </c>
      <c r="C16" s="54">
        <v>2668.95</v>
      </c>
      <c r="D16" s="20">
        <f t="shared" si="0"/>
        <v>6.9717447214166697E-5</v>
      </c>
      <c r="E16" s="10">
        <f t="shared" si="1"/>
        <v>-24014</v>
      </c>
      <c r="F16" s="10">
        <f t="shared" si="2"/>
        <v>-6691</v>
      </c>
      <c r="G16" s="10">
        <f t="shared" si="3"/>
        <v>-38508</v>
      </c>
      <c r="H16" s="10">
        <f t="shared" si="4"/>
        <v>1851</v>
      </c>
      <c r="I16" s="10">
        <f t="shared" si="5"/>
        <v>227</v>
      </c>
      <c r="J16" s="21">
        <f t="shared" si="6"/>
        <v>2870</v>
      </c>
      <c r="K16" s="21">
        <f t="shared" si="7"/>
        <v>4948</v>
      </c>
      <c r="L16" s="21"/>
      <c r="M16" s="10">
        <f t="shared" si="8"/>
        <v>19</v>
      </c>
      <c r="N16" s="10">
        <f t="shared" si="9"/>
        <v>27</v>
      </c>
      <c r="O16" s="10">
        <f t="shared" si="10"/>
        <v>23297</v>
      </c>
      <c r="P16" s="10">
        <f t="shared" si="11"/>
        <v>23343</v>
      </c>
      <c r="Q16" s="10">
        <f t="shared" si="12"/>
        <v>-2364</v>
      </c>
    </row>
    <row r="17" spans="1:17" s="19" customFormat="1" ht="15.75" customHeight="1" x14ac:dyDescent="0.25">
      <c r="A17" s="52" t="s">
        <v>35</v>
      </c>
      <c r="B17" s="53" t="s">
        <v>80</v>
      </c>
      <c r="C17" s="54">
        <v>12242.84</v>
      </c>
      <c r="D17" s="20">
        <f t="shared" si="0"/>
        <v>3.1980350004739267E-4</v>
      </c>
      <c r="E17" s="10">
        <f t="shared" si="1"/>
        <v>-110156</v>
      </c>
      <c r="F17" s="10">
        <f t="shared" si="2"/>
        <v>-30694</v>
      </c>
      <c r="G17" s="10">
        <f t="shared" si="3"/>
        <v>-176640</v>
      </c>
      <c r="H17" s="10">
        <f t="shared" si="4"/>
        <v>8493</v>
      </c>
      <c r="I17" s="10">
        <f t="shared" si="5"/>
        <v>1040</v>
      </c>
      <c r="J17" s="21">
        <f t="shared" si="6"/>
        <v>13165</v>
      </c>
      <c r="K17" s="21">
        <f t="shared" si="7"/>
        <v>22698</v>
      </c>
      <c r="L17" s="21"/>
      <c r="M17" s="10">
        <f t="shared" si="8"/>
        <v>89</v>
      </c>
      <c r="N17" s="10">
        <f t="shared" si="9"/>
        <v>123</v>
      </c>
      <c r="O17" s="10">
        <f t="shared" si="10"/>
        <v>106868</v>
      </c>
      <c r="P17" s="10">
        <f t="shared" si="11"/>
        <v>107080</v>
      </c>
      <c r="Q17" s="10">
        <f t="shared" si="12"/>
        <v>-10842</v>
      </c>
    </row>
    <row r="18" spans="1:17" s="19" customFormat="1" ht="15.75" customHeight="1" x14ac:dyDescent="0.25">
      <c r="A18" s="52" t="s">
        <v>36</v>
      </c>
      <c r="B18" s="53" t="s">
        <v>81</v>
      </c>
      <c r="C18" s="54">
        <v>7378.13</v>
      </c>
      <c r="D18" s="20">
        <f t="shared" si="0"/>
        <v>1.9272912149506725E-4</v>
      </c>
      <c r="E18" s="10">
        <f t="shared" si="1"/>
        <v>-66385</v>
      </c>
      <c r="F18" s="10">
        <f t="shared" si="2"/>
        <v>-18498</v>
      </c>
      <c r="G18" s="10">
        <f t="shared" si="3"/>
        <v>-106452</v>
      </c>
      <c r="H18" s="10">
        <f t="shared" si="4"/>
        <v>5118</v>
      </c>
      <c r="I18" s="10">
        <f t="shared" si="5"/>
        <v>626</v>
      </c>
      <c r="J18" s="21">
        <f t="shared" si="6"/>
        <v>7934</v>
      </c>
      <c r="K18" s="21">
        <f t="shared" si="7"/>
        <v>13678</v>
      </c>
      <c r="L18" s="21"/>
      <c r="M18" s="10">
        <f t="shared" si="8"/>
        <v>53</v>
      </c>
      <c r="N18" s="10">
        <f t="shared" si="9"/>
        <v>74</v>
      </c>
      <c r="O18" s="10">
        <f t="shared" si="10"/>
        <v>64404</v>
      </c>
      <c r="P18" s="10">
        <f t="shared" si="11"/>
        <v>64531</v>
      </c>
      <c r="Q18" s="10">
        <f t="shared" si="12"/>
        <v>-6534</v>
      </c>
    </row>
    <row r="19" spans="1:17" s="19" customFormat="1" ht="15.75" customHeight="1" x14ac:dyDescent="0.25">
      <c r="A19" s="52" t="s">
        <v>37</v>
      </c>
      <c r="B19" s="53" t="s">
        <v>82</v>
      </c>
      <c r="C19" s="54">
        <v>34413.760000000002</v>
      </c>
      <c r="D19" s="20">
        <f t="shared" si="0"/>
        <v>8.9894508935761317E-4</v>
      </c>
      <c r="E19" s="10">
        <f t="shared" si="1"/>
        <v>-309640</v>
      </c>
      <c r="F19" s="10">
        <f t="shared" si="2"/>
        <v>-86278</v>
      </c>
      <c r="G19" s="10">
        <f t="shared" si="3"/>
        <v>-496523</v>
      </c>
      <c r="H19" s="10">
        <f t="shared" si="4"/>
        <v>23873</v>
      </c>
      <c r="I19" s="10">
        <f t="shared" si="5"/>
        <v>2922</v>
      </c>
      <c r="J19" s="21">
        <f t="shared" si="6"/>
        <v>37005</v>
      </c>
      <c r="K19" s="21">
        <f t="shared" si="7"/>
        <v>63800</v>
      </c>
      <c r="L19" s="21"/>
      <c r="M19" s="10">
        <f t="shared" si="8"/>
        <v>249</v>
      </c>
      <c r="N19" s="10">
        <f t="shared" si="9"/>
        <v>345</v>
      </c>
      <c r="O19" s="10">
        <f t="shared" si="10"/>
        <v>300398</v>
      </c>
      <c r="P19" s="10">
        <f t="shared" si="11"/>
        <v>300992</v>
      </c>
      <c r="Q19" s="10">
        <f t="shared" si="12"/>
        <v>-30476</v>
      </c>
    </row>
    <row r="20" spans="1:17" s="19" customFormat="1" ht="15.75" customHeight="1" x14ac:dyDescent="0.25">
      <c r="A20" s="52" t="s">
        <v>38</v>
      </c>
      <c r="B20" s="53" t="s">
        <v>83</v>
      </c>
      <c r="C20" s="54">
        <v>52522.65</v>
      </c>
      <c r="D20" s="20">
        <f t="shared" si="0"/>
        <v>1.3719796470234185E-3</v>
      </c>
      <c r="E20" s="10">
        <f t="shared" si="1"/>
        <v>-472576</v>
      </c>
      <c r="F20" s="10">
        <f t="shared" si="2"/>
        <v>-131679</v>
      </c>
      <c r="G20" s="10">
        <f t="shared" si="3"/>
        <v>-757798</v>
      </c>
      <c r="H20" s="10">
        <f t="shared" si="4"/>
        <v>36435</v>
      </c>
      <c r="I20" s="10">
        <f t="shared" si="5"/>
        <v>4460</v>
      </c>
      <c r="J20" s="21">
        <f t="shared" si="6"/>
        <v>56477</v>
      </c>
      <c r="K20" s="21">
        <f t="shared" si="7"/>
        <v>97372</v>
      </c>
      <c r="L20" s="21"/>
      <c r="M20" s="10">
        <f t="shared" si="8"/>
        <v>380</v>
      </c>
      <c r="N20" s="10">
        <f t="shared" si="9"/>
        <v>527</v>
      </c>
      <c r="O20" s="10">
        <f t="shared" si="10"/>
        <v>458471</v>
      </c>
      <c r="P20" s="10">
        <f t="shared" si="11"/>
        <v>459378</v>
      </c>
      <c r="Q20" s="10">
        <f t="shared" si="12"/>
        <v>-46512</v>
      </c>
    </row>
    <row r="21" spans="1:17" s="19" customFormat="1" ht="15.75" customHeight="1" x14ac:dyDescent="0.25">
      <c r="A21" s="52" t="s">
        <v>39</v>
      </c>
      <c r="B21" s="53" t="s">
        <v>84</v>
      </c>
      <c r="C21" s="54">
        <v>14130.71</v>
      </c>
      <c r="D21" s="20">
        <f t="shared" si="0"/>
        <v>3.6911782855568573E-4</v>
      </c>
      <c r="E21" s="10">
        <f t="shared" si="1"/>
        <v>-127142</v>
      </c>
      <c r="F21" s="10">
        <f t="shared" si="2"/>
        <v>-35427</v>
      </c>
      <c r="G21" s="10">
        <f t="shared" si="3"/>
        <v>-203878</v>
      </c>
      <c r="H21" s="10">
        <f t="shared" si="4"/>
        <v>9802</v>
      </c>
      <c r="I21" s="10">
        <f t="shared" si="5"/>
        <v>1200</v>
      </c>
      <c r="J21" s="21">
        <f t="shared" si="6"/>
        <v>15195</v>
      </c>
      <c r="K21" s="21">
        <f t="shared" si="7"/>
        <v>26197</v>
      </c>
      <c r="L21" s="21"/>
      <c r="M21" s="10">
        <f t="shared" si="8"/>
        <v>102</v>
      </c>
      <c r="N21" s="10">
        <f t="shared" si="9"/>
        <v>142</v>
      </c>
      <c r="O21" s="10">
        <f t="shared" si="10"/>
        <v>123347</v>
      </c>
      <c r="P21" s="10">
        <f t="shared" si="11"/>
        <v>123591</v>
      </c>
      <c r="Q21" s="10">
        <f t="shared" si="12"/>
        <v>-12514</v>
      </c>
    </row>
    <row r="22" spans="1:17" s="19" customFormat="1" ht="15.75" customHeight="1" x14ac:dyDescent="0.25">
      <c r="A22" s="52" t="s">
        <v>40</v>
      </c>
      <c r="B22" s="53" t="s">
        <v>85</v>
      </c>
      <c r="C22" s="54">
        <v>22782.29</v>
      </c>
      <c r="D22" s="20">
        <f t="shared" si="0"/>
        <v>5.9511159837870244E-4</v>
      </c>
      <c r="E22" s="10">
        <f t="shared" si="1"/>
        <v>-204985</v>
      </c>
      <c r="F22" s="10">
        <f t="shared" si="2"/>
        <v>-57117</v>
      </c>
      <c r="G22" s="10">
        <f t="shared" si="3"/>
        <v>-328703</v>
      </c>
      <c r="H22" s="10">
        <f t="shared" si="4"/>
        <v>15804</v>
      </c>
      <c r="I22" s="10">
        <f t="shared" si="5"/>
        <v>1935</v>
      </c>
      <c r="J22" s="21">
        <f t="shared" si="6"/>
        <v>24498</v>
      </c>
      <c r="K22" s="21">
        <f t="shared" si="7"/>
        <v>42237</v>
      </c>
      <c r="L22" s="21"/>
      <c r="M22" s="10">
        <f t="shared" si="8"/>
        <v>165</v>
      </c>
      <c r="N22" s="10">
        <f t="shared" si="9"/>
        <v>229</v>
      </c>
      <c r="O22" s="10">
        <f t="shared" si="10"/>
        <v>198867</v>
      </c>
      <c r="P22" s="10">
        <f t="shared" si="11"/>
        <v>199261</v>
      </c>
      <c r="Q22" s="10">
        <f t="shared" si="12"/>
        <v>-20175</v>
      </c>
    </row>
    <row r="23" spans="1:17" s="19" customFormat="1" ht="15.75" customHeight="1" x14ac:dyDescent="0.25">
      <c r="A23" s="52" t="s">
        <v>41</v>
      </c>
      <c r="B23" s="53" t="s">
        <v>86</v>
      </c>
      <c r="C23" s="54">
        <v>44409.69</v>
      </c>
      <c r="D23" s="20">
        <f t="shared" si="0"/>
        <v>1.1600555343384128E-3</v>
      </c>
      <c r="E23" s="10">
        <f t="shared" si="1"/>
        <v>-399579</v>
      </c>
      <c r="F23" s="10">
        <f t="shared" si="2"/>
        <v>-111339</v>
      </c>
      <c r="G23" s="10">
        <f t="shared" si="3"/>
        <v>-640744</v>
      </c>
      <c r="H23" s="10">
        <f t="shared" si="4"/>
        <v>30807</v>
      </c>
      <c r="I23" s="10">
        <f t="shared" si="5"/>
        <v>3771</v>
      </c>
      <c r="J23" s="21">
        <f t="shared" si="6"/>
        <v>47753</v>
      </c>
      <c r="K23" s="21">
        <f t="shared" si="7"/>
        <v>82331</v>
      </c>
      <c r="L23" s="21"/>
      <c r="M23" s="10">
        <f t="shared" si="8"/>
        <v>321</v>
      </c>
      <c r="N23" s="10">
        <f t="shared" si="9"/>
        <v>446</v>
      </c>
      <c r="O23" s="10">
        <f t="shared" si="10"/>
        <v>387653</v>
      </c>
      <c r="P23" s="10">
        <f t="shared" si="11"/>
        <v>388420</v>
      </c>
      <c r="Q23" s="10">
        <f t="shared" si="12"/>
        <v>-39328</v>
      </c>
    </row>
    <row r="24" spans="1:17" ht="15.75" customHeight="1" x14ac:dyDescent="0.25">
      <c r="A24" s="52" t="s">
        <v>42</v>
      </c>
      <c r="B24" s="53" t="s">
        <v>87</v>
      </c>
      <c r="C24" s="54">
        <v>36725.14</v>
      </c>
      <c r="D24" s="20">
        <f t="shared" si="0"/>
        <v>9.5932220887722961E-4</v>
      </c>
      <c r="E24" s="10">
        <f t="shared" si="1"/>
        <v>-330437</v>
      </c>
      <c r="F24" s="10">
        <f t="shared" si="2"/>
        <v>-92073</v>
      </c>
      <c r="G24" s="10">
        <f t="shared" si="3"/>
        <v>-529871</v>
      </c>
      <c r="H24" s="10">
        <f t="shared" si="4"/>
        <v>25476</v>
      </c>
      <c r="I24" s="10">
        <f t="shared" si="5"/>
        <v>3118</v>
      </c>
      <c r="J24" s="21">
        <f t="shared" si="6"/>
        <v>39490</v>
      </c>
      <c r="K24" s="21">
        <f t="shared" si="7"/>
        <v>68084</v>
      </c>
      <c r="L24" s="21"/>
      <c r="M24" s="10">
        <f t="shared" si="8"/>
        <v>266</v>
      </c>
      <c r="N24" s="10">
        <f t="shared" si="9"/>
        <v>369</v>
      </c>
      <c r="O24" s="10">
        <f t="shared" si="10"/>
        <v>320574</v>
      </c>
      <c r="P24" s="10">
        <f t="shared" si="11"/>
        <v>321209</v>
      </c>
      <c r="Q24" s="10">
        <f t="shared" si="12"/>
        <v>-32522</v>
      </c>
    </row>
    <row r="25" spans="1:17" ht="15.75" customHeight="1" x14ac:dyDescent="0.25">
      <c r="A25" s="52" t="s">
        <v>43</v>
      </c>
      <c r="B25" s="53" t="s">
        <v>88</v>
      </c>
      <c r="C25" s="54">
        <v>25669.9</v>
      </c>
      <c r="D25" s="20">
        <f t="shared" si="0"/>
        <v>6.7054081127145048E-4</v>
      </c>
      <c r="E25" s="10">
        <f t="shared" si="1"/>
        <v>-230967</v>
      </c>
      <c r="F25" s="10">
        <f t="shared" si="2"/>
        <v>-64357</v>
      </c>
      <c r="G25" s="10">
        <f t="shared" si="3"/>
        <v>-370366</v>
      </c>
      <c r="H25" s="10">
        <f t="shared" si="4"/>
        <v>17807</v>
      </c>
      <c r="I25" s="10">
        <f t="shared" si="5"/>
        <v>2180</v>
      </c>
      <c r="J25" s="21">
        <f t="shared" si="6"/>
        <v>27603</v>
      </c>
      <c r="K25" s="21">
        <f t="shared" si="7"/>
        <v>47590</v>
      </c>
      <c r="L25" s="21"/>
      <c r="M25" s="10">
        <f t="shared" si="8"/>
        <v>186</v>
      </c>
      <c r="N25" s="10">
        <f t="shared" si="9"/>
        <v>258</v>
      </c>
      <c r="O25" s="10">
        <f t="shared" si="10"/>
        <v>224073</v>
      </c>
      <c r="P25" s="10">
        <f t="shared" si="11"/>
        <v>224517</v>
      </c>
      <c r="Q25" s="10">
        <f t="shared" si="12"/>
        <v>-22732</v>
      </c>
    </row>
    <row r="26" spans="1:17" ht="15.75" customHeight="1" x14ac:dyDescent="0.25">
      <c r="A26" s="52" t="s">
        <v>44</v>
      </c>
      <c r="B26" s="53" t="s">
        <v>89</v>
      </c>
      <c r="C26" s="54">
        <v>43718.67</v>
      </c>
      <c r="D26" s="20">
        <f t="shared" si="0"/>
        <v>1.1420049337749201E-3</v>
      </c>
      <c r="E26" s="10">
        <f t="shared" si="1"/>
        <v>-393362</v>
      </c>
      <c r="F26" s="10">
        <f t="shared" si="2"/>
        <v>-109606</v>
      </c>
      <c r="G26" s="10">
        <f t="shared" si="3"/>
        <v>-630774</v>
      </c>
      <c r="H26" s="10">
        <f t="shared" si="4"/>
        <v>30328</v>
      </c>
      <c r="I26" s="10">
        <f t="shared" si="5"/>
        <v>3712</v>
      </c>
      <c r="J26" s="21">
        <f t="shared" si="6"/>
        <v>47010</v>
      </c>
      <c r="K26" s="21">
        <f t="shared" si="7"/>
        <v>81050</v>
      </c>
      <c r="L26" s="21"/>
      <c r="M26" s="10">
        <f t="shared" si="8"/>
        <v>316</v>
      </c>
      <c r="N26" s="10">
        <f t="shared" si="9"/>
        <v>439</v>
      </c>
      <c r="O26" s="10">
        <f t="shared" si="10"/>
        <v>381621</v>
      </c>
      <c r="P26" s="10">
        <f t="shared" si="11"/>
        <v>382376</v>
      </c>
      <c r="Q26" s="10">
        <f t="shared" si="12"/>
        <v>-38716</v>
      </c>
    </row>
    <row r="27" spans="1:17" ht="15.75" customHeight="1" x14ac:dyDescent="0.25">
      <c r="A27" s="52" t="s">
        <v>45</v>
      </c>
      <c r="B27" s="53" t="s">
        <v>90</v>
      </c>
      <c r="C27" s="54">
        <v>19221.39</v>
      </c>
      <c r="D27" s="20">
        <f t="shared" si="0"/>
        <v>5.0209492223830029E-4</v>
      </c>
      <c r="E27" s="10">
        <f t="shared" si="1"/>
        <v>-172946</v>
      </c>
      <c r="F27" s="10">
        <f t="shared" si="2"/>
        <v>-48190</v>
      </c>
      <c r="G27" s="10">
        <f t="shared" si="3"/>
        <v>-277327</v>
      </c>
      <c r="H27" s="10">
        <f t="shared" si="4"/>
        <v>13334</v>
      </c>
      <c r="I27" s="10">
        <f t="shared" si="5"/>
        <v>1632</v>
      </c>
      <c r="J27" s="21">
        <f t="shared" si="6"/>
        <v>20669</v>
      </c>
      <c r="K27" s="21">
        <f t="shared" si="7"/>
        <v>35635</v>
      </c>
      <c r="L27" s="21"/>
      <c r="M27" s="10">
        <f t="shared" si="8"/>
        <v>139</v>
      </c>
      <c r="N27" s="10">
        <f t="shared" si="9"/>
        <v>193</v>
      </c>
      <c r="O27" s="10">
        <f t="shared" si="10"/>
        <v>167784</v>
      </c>
      <c r="P27" s="10">
        <f t="shared" si="11"/>
        <v>168116</v>
      </c>
      <c r="Q27" s="10">
        <f t="shared" si="12"/>
        <v>-17022</v>
      </c>
    </row>
    <row r="28" spans="1:17" ht="15.75" customHeight="1" x14ac:dyDescent="0.25">
      <c r="A28" s="52" t="s">
        <v>46</v>
      </c>
      <c r="B28" s="53" t="s">
        <v>91</v>
      </c>
      <c r="C28" s="54">
        <v>22803.01</v>
      </c>
      <c r="D28" s="20">
        <f t="shared" si="0"/>
        <v>5.9565283950584137E-4</v>
      </c>
      <c r="E28" s="10">
        <f t="shared" si="1"/>
        <v>-205172</v>
      </c>
      <c r="F28" s="10">
        <f t="shared" si="2"/>
        <v>-57169</v>
      </c>
      <c r="G28" s="10">
        <f t="shared" si="3"/>
        <v>-329002</v>
      </c>
      <c r="H28" s="10">
        <f t="shared" si="4"/>
        <v>15818</v>
      </c>
      <c r="I28" s="10">
        <f t="shared" si="5"/>
        <v>1936</v>
      </c>
      <c r="J28" s="21">
        <f t="shared" si="6"/>
        <v>24520</v>
      </c>
      <c r="K28" s="21">
        <f t="shared" si="7"/>
        <v>42274</v>
      </c>
      <c r="L28" s="21"/>
      <c r="M28" s="10">
        <f t="shared" si="8"/>
        <v>165</v>
      </c>
      <c r="N28" s="10">
        <f t="shared" si="9"/>
        <v>229</v>
      </c>
      <c r="O28" s="10">
        <f t="shared" si="10"/>
        <v>199048</v>
      </c>
      <c r="P28" s="10">
        <f t="shared" si="11"/>
        <v>199442</v>
      </c>
      <c r="Q28" s="10">
        <f t="shared" si="12"/>
        <v>-20194</v>
      </c>
    </row>
    <row r="29" spans="1:17" ht="15.75" customHeight="1" x14ac:dyDescent="0.25">
      <c r="A29" s="52" t="s">
        <v>47</v>
      </c>
      <c r="B29" s="53" t="s">
        <v>92</v>
      </c>
      <c r="C29" s="54">
        <v>108180.37</v>
      </c>
      <c r="D29" s="20">
        <f t="shared" si="0"/>
        <v>2.8258525768875484E-3</v>
      </c>
      <c r="E29" s="10">
        <f t="shared" si="1"/>
        <v>-973361</v>
      </c>
      <c r="F29" s="10">
        <f t="shared" si="2"/>
        <v>-271218</v>
      </c>
      <c r="G29" s="10">
        <f t="shared" si="3"/>
        <v>-1560829</v>
      </c>
      <c r="H29" s="10">
        <f t="shared" si="4"/>
        <v>75045</v>
      </c>
      <c r="I29" s="10">
        <f t="shared" si="5"/>
        <v>9186</v>
      </c>
      <c r="J29" s="21">
        <f t="shared" si="6"/>
        <v>116326</v>
      </c>
      <c r="K29" s="21">
        <f t="shared" si="7"/>
        <v>200557</v>
      </c>
      <c r="L29" s="21"/>
      <c r="M29" s="10">
        <f t="shared" si="8"/>
        <v>782</v>
      </c>
      <c r="N29" s="10">
        <f t="shared" si="9"/>
        <v>1086</v>
      </c>
      <c r="O29" s="10">
        <f t="shared" si="10"/>
        <v>944308</v>
      </c>
      <c r="P29" s="10">
        <f t="shared" si="11"/>
        <v>946176</v>
      </c>
      <c r="Q29" s="10">
        <f t="shared" si="12"/>
        <v>-95801</v>
      </c>
    </row>
    <row r="30" spans="1:17" ht="15.75" customHeight="1" x14ac:dyDescent="0.25">
      <c r="A30" s="52" t="s">
        <v>48</v>
      </c>
      <c r="B30" s="53" t="s">
        <v>93</v>
      </c>
      <c r="C30" s="54">
        <v>59373.71</v>
      </c>
      <c r="D30" s="20">
        <f t="shared" si="0"/>
        <v>1.5509408167385082E-3</v>
      </c>
      <c r="E30" s="10">
        <f t="shared" si="1"/>
        <v>-534219</v>
      </c>
      <c r="F30" s="10">
        <f t="shared" si="2"/>
        <v>-148855</v>
      </c>
      <c r="G30" s="10">
        <f t="shared" si="3"/>
        <v>-856645</v>
      </c>
      <c r="H30" s="10">
        <f t="shared" si="4"/>
        <v>41188</v>
      </c>
      <c r="I30" s="10">
        <f t="shared" si="5"/>
        <v>5042</v>
      </c>
      <c r="J30" s="21">
        <f t="shared" si="6"/>
        <v>63844</v>
      </c>
      <c r="K30" s="21">
        <f t="shared" si="7"/>
        <v>110074</v>
      </c>
      <c r="L30" s="21"/>
      <c r="M30" s="10">
        <f t="shared" si="8"/>
        <v>429</v>
      </c>
      <c r="N30" s="10">
        <f t="shared" si="9"/>
        <v>596</v>
      </c>
      <c r="O30" s="10">
        <f t="shared" si="10"/>
        <v>518274</v>
      </c>
      <c r="P30" s="10">
        <f t="shared" si="11"/>
        <v>519299</v>
      </c>
      <c r="Q30" s="10">
        <f t="shared" si="12"/>
        <v>-52579</v>
      </c>
    </row>
    <row r="31" spans="1:17" ht="15.75" customHeight="1" x14ac:dyDescent="0.25">
      <c r="A31" s="52" t="s">
        <v>49</v>
      </c>
      <c r="B31" s="53" t="s">
        <v>94</v>
      </c>
      <c r="C31" s="54">
        <v>23845.29</v>
      </c>
      <c r="D31" s="20">
        <f t="shared" si="0"/>
        <v>6.2287893998819654E-4</v>
      </c>
      <c r="E31" s="10">
        <f t="shared" si="1"/>
        <v>-214550</v>
      </c>
      <c r="F31" s="10">
        <f t="shared" si="2"/>
        <v>-59782</v>
      </c>
      <c r="G31" s="10">
        <f t="shared" si="3"/>
        <v>-344040</v>
      </c>
      <c r="H31" s="10">
        <f t="shared" si="4"/>
        <v>16541</v>
      </c>
      <c r="I31" s="10">
        <f t="shared" si="5"/>
        <v>2025</v>
      </c>
      <c r="J31" s="21">
        <f t="shared" si="6"/>
        <v>25641</v>
      </c>
      <c r="K31" s="21">
        <f t="shared" si="7"/>
        <v>44207</v>
      </c>
      <c r="L31" s="21"/>
      <c r="M31" s="10">
        <f t="shared" si="8"/>
        <v>172</v>
      </c>
      <c r="N31" s="10">
        <f t="shared" si="9"/>
        <v>239</v>
      </c>
      <c r="O31" s="10">
        <f t="shared" si="10"/>
        <v>208146</v>
      </c>
      <c r="P31" s="10">
        <f t="shared" si="11"/>
        <v>208557</v>
      </c>
      <c r="Q31" s="10">
        <f t="shared" si="12"/>
        <v>-21117</v>
      </c>
    </row>
    <row r="32" spans="1:17" ht="15.75" customHeight="1" x14ac:dyDescent="0.25">
      <c r="A32" s="52" t="s">
        <v>50</v>
      </c>
      <c r="B32" s="53" t="s">
        <v>95</v>
      </c>
      <c r="C32" s="54">
        <v>7340.65</v>
      </c>
      <c r="D32" s="20">
        <f t="shared" si="0"/>
        <v>1.917500810778294E-4</v>
      </c>
      <c r="E32" s="10">
        <f t="shared" si="1"/>
        <v>-66048</v>
      </c>
      <c r="F32" s="10">
        <f t="shared" si="2"/>
        <v>-18404</v>
      </c>
      <c r="G32" s="10">
        <f t="shared" si="3"/>
        <v>-105911</v>
      </c>
      <c r="H32" s="10">
        <f t="shared" si="4"/>
        <v>5092</v>
      </c>
      <c r="I32" s="10">
        <f t="shared" si="5"/>
        <v>623</v>
      </c>
      <c r="J32" s="21">
        <f t="shared" si="6"/>
        <v>7893</v>
      </c>
      <c r="K32" s="21">
        <f t="shared" si="7"/>
        <v>13608</v>
      </c>
      <c r="L32" s="21"/>
      <c r="M32" s="10">
        <f t="shared" si="8"/>
        <v>53</v>
      </c>
      <c r="N32" s="10">
        <f t="shared" si="9"/>
        <v>74</v>
      </c>
      <c r="O32" s="10">
        <f t="shared" si="10"/>
        <v>64077</v>
      </c>
      <c r="P32" s="10">
        <f t="shared" si="11"/>
        <v>64204</v>
      </c>
      <c r="Q32" s="10">
        <f t="shared" si="12"/>
        <v>-6501</v>
      </c>
    </row>
    <row r="33" spans="1:17" ht="15.75" customHeight="1" x14ac:dyDescent="0.25">
      <c r="A33" s="52" t="s">
        <v>51</v>
      </c>
      <c r="B33" s="53" t="s">
        <v>96</v>
      </c>
      <c r="C33" s="54">
        <v>60668.65</v>
      </c>
      <c r="D33" s="20">
        <f t="shared" si="0"/>
        <v>1.5847668198841322E-3</v>
      </c>
      <c r="E33" s="10">
        <f t="shared" si="1"/>
        <v>-545871</v>
      </c>
      <c r="F33" s="10">
        <f t="shared" si="2"/>
        <v>-152102</v>
      </c>
      <c r="G33" s="10">
        <f t="shared" si="3"/>
        <v>-875329</v>
      </c>
      <c r="H33" s="10">
        <f t="shared" si="4"/>
        <v>42086</v>
      </c>
      <c r="I33" s="10">
        <f t="shared" si="5"/>
        <v>5152</v>
      </c>
      <c r="J33" s="21">
        <f t="shared" si="6"/>
        <v>65237</v>
      </c>
      <c r="K33" s="21">
        <f t="shared" si="7"/>
        <v>112475</v>
      </c>
      <c r="L33" s="21"/>
      <c r="M33" s="10">
        <f t="shared" si="8"/>
        <v>439</v>
      </c>
      <c r="N33" s="10">
        <f t="shared" si="9"/>
        <v>609</v>
      </c>
      <c r="O33" s="10">
        <f t="shared" si="10"/>
        <v>529577</v>
      </c>
      <c r="P33" s="10">
        <f t="shared" si="11"/>
        <v>530625</v>
      </c>
      <c r="Q33" s="10">
        <f t="shared" si="12"/>
        <v>-53726</v>
      </c>
    </row>
    <row r="34" spans="1:17" ht="15.75" customHeight="1" x14ac:dyDescent="0.25">
      <c r="A34" s="52" t="s">
        <v>52</v>
      </c>
      <c r="B34" s="53" t="s">
        <v>97</v>
      </c>
      <c r="C34" s="54">
        <v>152100.21</v>
      </c>
      <c r="D34" s="20">
        <f t="shared" si="0"/>
        <v>3.9731124082274562E-3</v>
      </c>
      <c r="E34" s="10">
        <f t="shared" si="1"/>
        <v>-1368533</v>
      </c>
      <c r="F34" s="10">
        <f t="shared" si="2"/>
        <v>-381328</v>
      </c>
      <c r="G34" s="10">
        <f t="shared" si="3"/>
        <v>-2194506</v>
      </c>
      <c r="H34" s="10">
        <f t="shared" si="4"/>
        <v>105512</v>
      </c>
      <c r="I34" s="10">
        <f t="shared" si="5"/>
        <v>12915</v>
      </c>
      <c r="J34" s="21">
        <f t="shared" si="6"/>
        <v>163552</v>
      </c>
      <c r="K34" s="21">
        <f t="shared" si="7"/>
        <v>281979</v>
      </c>
      <c r="L34" s="21"/>
      <c r="M34" s="10">
        <f t="shared" si="8"/>
        <v>1100</v>
      </c>
      <c r="N34" s="10">
        <f t="shared" si="9"/>
        <v>1526</v>
      </c>
      <c r="O34" s="10">
        <f t="shared" si="10"/>
        <v>1327685</v>
      </c>
      <c r="P34" s="10">
        <f t="shared" si="11"/>
        <v>1330311</v>
      </c>
      <c r="Q34" s="10">
        <f t="shared" si="12"/>
        <v>-134694</v>
      </c>
    </row>
    <row r="35" spans="1:17" ht="15.75" customHeight="1" x14ac:dyDescent="0.25">
      <c r="A35" s="52" t="s">
        <v>53</v>
      </c>
      <c r="B35" s="53" t="s">
        <v>98</v>
      </c>
      <c r="C35" s="54">
        <v>5059.32</v>
      </c>
      <c r="D35" s="20">
        <f t="shared" si="0"/>
        <v>1.3215791792262044E-4</v>
      </c>
      <c r="E35" s="10">
        <f t="shared" si="1"/>
        <v>-45522</v>
      </c>
      <c r="F35" s="10">
        <f t="shared" si="2"/>
        <v>-12684</v>
      </c>
      <c r="G35" s="10">
        <f t="shared" si="3"/>
        <v>-72996</v>
      </c>
      <c r="H35" s="10">
        <f t="shared" si="4"/>
        <v>3510</v>
      </c>
      <c r="I35" s="10">
        <f t="shared" si="5"/>
        <v>430</v>
      </c>
      <c r="J35" s="21">
        <f t="shared" si="6"/>
        <v>5440</v>
      </c>
      <c r="K35" s="21">
        <f t="shared" si="7"/>
        <v>9380</v>
      </c>
      <c r="L35" s="21"/>
      <c r="M35" s="10">
        <f t="shared" si="8"/>
        <v>37</v>
      </c>
      <c r="N35" s="10">
        <f t="shared" si="9"/>
        <v>51</v>
      </c>
      <c r="O35" s="10">
        <f t="shared" si="10"/>
        <v>44163</v>
      </c>
      <c r="P35" s="10">
        <f t="shared" si="11"/>
        <v>44251</v>
      </c>
      <c r="Q35" s="10">
        <f t="shared" si="12"/>
        <v>-4480</v>
      </c>
    </row>
    <row r="36" spans="1:17" ht="15.75" customHeight="1" x14ac:dyDescent="0.25">
      <c r="A36" s="52" t="s">
        <v>54</v>
      </c>
      <c r="B36" s="53" t="s">
        <v>99</v>
      </c>
      <c r="C36" s="54">
        <v>4348.38</v>
      </c>
      <c r="D36" s="20">
        <f t="shared" si="0"/>
        <v>1.1358697357280512E-4</v>
      </c>
      <c r="E36" s="10">
        <f t="shared" si="1"/>
        <v>-39125</v>
      </c>
      <c r="F36" s="10">
        <f t="shared" si="2"/>
        <v>-10902</v>
      </c>
      <c r="G36" s="10">
        <f t="shared" si="3"/>
        <v>-62739</v>
      </c>
      <c r="H36" s="10">
        <f t="shared" si="4"/>
        <v>3016</v>
      </c>
      <c r="I36" s="10">
        <f t="shared" si="5"/>
        <v>369</v>
      </c>
      <c r="J36" s="21">
        <f t="shared" si="6"/>
        <v>4676</v>
      </c>
      <c r="K36" s="21">
        <f t="shared" si="7"/>
        <v>8061</v>
      </c>
      <c r="L36" s="21"/>
      <c r="M36" s="10">
        <f t="shared" si="8"/>
        <v>31</v>
      </c>
      <c r="N36" s="10">
        <f t="shared" si="9"/>
        <v>44</v>
      </c>
      <c r="O36" s="10">
        <f t="shared" si="10"/>
        <v>37957</v>
      </c>
      <c r="P36" s="10">
        <f t="shared" si="11"/>
        <v>38032</v>
      </c>
      <c r="Q36" s="10">
        <f t="shared" si="12"/>
        <v>-3851</v>
      </c>
    </row>
    <row r="37" spans="1:17" ht="15.75" customHeight="1" x14ac:dyDescent="0.25">
      <c r="A37" s="52" t="s">
        <v>55</v>
      </c>
      <c r="B37" s="53" t="s">
        <v>100</v>
      </c>
      <c r="C37" s="54">
        <v>21135.96</v>
      </c>
      <c r="D37" s="20">
        <f t="shared" si="0"/>
        <v>5.5210669949633327E-4</v>
      </c>
      <c r="E37" s="10">
        <f t="shared" si="1"/>
        <v>-190172</v>
      </c>
      <c r="F37" s="10">
        <f t="shared" si="2"/>
        <v>-52990</v>
      </c>
      <c r="G37" s="10">
        <f t="shared" si="3"/>
        <v>-304950</v>
      </c>
      <c r="H37" s="10">
        <f t="shared" si="4"/>
        <v>14662</v>
      </c>
      <c r="I37" s="10">
        <f t="shared" si="5"/>
        <v>1795</v>
      </c>
      <c r="J37" s="21">
        <f t="shared" si="6"/>
        <v>22727</v>
      </c>
      <c r="K37" s="21">
        <f t="shared" si="7"/>
        <v>39184</v>
      </c>
      <c r="L37" s="21"/>
      <c r="M37" s="10">
        <f t="shared" si="8"/>
        <v>153</v>
      </c>
      <c r="N37" s="10">
        <f t="shared" si="9"/>
        <v>212</v>
      </c>
      <c r="O37" s="10">
        <f t="shared" si="10"/>
        <v>184496</v>
      </c>
      <c r="P37" s="10">
        <f t="shared" si="11"/>
        <v>184861</v>
      </c>
      <c r="Q37" s="10">
        <f t="shared" si="12"/>
        <v>-18717</v>
      </c>
    </row>
    <row r="38" spans="1:17" ht="15.75" customHeight="1" x14ac:dyDescent="0.25">
      <c r="A38" s="52" t="s">
        <v>56</v>
      </c>
      <c r="B38" s="53" t="s">
        <v>101</v>
      </c>
      <c r="C38" s="54">
        <v>7976.85</v>
      </c>
      <c r="D38" s="20">
        <f t="shared" si="0"/>
        <v>2.083686913618935E-4</v>
      </c>
      <c r="E38" s="10">
        <f t="shared" si="1"/>
        <v>-71772</v>
      </c>
      <c r="F38" s="10">
        <f t="shared" si="2"/>
        <v>-19999</v>
      </c>
      <c r="G38" s="10">
        <f t="shared" si="3"/>
        <v>-115090</v>
      </c>
      <c r="H38" s="10">
        <f t="shared" si="4"/>
        <v>5534</v>
      </c>
      <c r="I38" s="10">
        <f t="shared" si="5"/>
        <v>677</v>
      </c>
      <c r="J38" s="21">
        <f t="shared" si="6"/>
        <v>8577</v>
      </c>
      <c r="K38" s="21">
        <f t="shared" si="7"/>
        <v>14788</v>
      </c>
      <c r="L38" s="21"/>
      <c r="M38" s="10">
        <f t="shared" si="8"/>
        <v>58</v>
      </c>
      <c r="N38" s="10">
        <f t="shared" si="9"/>
        <v>80</v>
      </c>
      <c r="O38" s="10">
        <f t="shared" si="10"/>
        <v>69630</v>
      </c>
      <c r="P38" s="10">
        <f t="shared" si="11"/>
        <v>69768</v>
      </c>
      <c r="Q38" s="10">
        <f t="shared" si="12"/>
        <v>-7064</v>
      </c>
    </row>
    <row r="39" spans="1:17" ht="15.75" customHeight="1" x14ac:dyDescent="0.25">
      <c r="A39" s="52" t="s">
        <v>57</v>
      </c>
      <c r="B39" s="53" t="s">
        <v>102</v>
      </c>
      <c r="C39" s="54">
        <v>26539.37</v>
      </c>
      <c r="D39" s="20">
        <f t="shared" si="0"/>
        <v>6.9325282492075128E-4</v>
      </c>
      <c r="E39" s="10">
        <f t="shared" si="1"/>
        <v>-238790</v>
      </c>
      <c r="F39" s="10">
        <f t="shared" si="2"/>
        <v>-66537</v>
      </c>
      <c r="G39" s="10">
        <f t="shared" si="3"/>
        <v>-382911</v>
      </c>
      <c r="H39" s="10">
        <f t="shared" si="4"/>
        <v>18410</v>
      </c>
      <c r="I39" s="10">
        <f t="shared" si="5"/>
        <v>2254</v>
      </c>
      <c r="J39" s="21">
        <f t="shared" si="6"/>
        <v>28538</v>
      </c>
      <c r="K39" s="21">
        <f t="shared" si="7"/>
        <v>49202</v>
      </c>
      <c r="L39" s="21"/>
      <c r="M39" s="10">
        <f t="shared" si="8"/>
        <v>192</v>
      </c>
      <c r="N39" s="10">
        <f t="shared" si="9"/>
        <v>266</v>
      </c>
      <c r="O39" s="10">
        <f t="shared" si="10"/>
        <v>231663</v>
      </c>
      <c r="P39" s="10">
        <f t="shared" si="11"/>
        <v>232121</v>
      </c>
      <c r="Q39" s="10">
        <f t="shared" si="12"/>
        <v>-23502</v>
      </c>
    </row>
    <row r="40" spans="1:17" ht="15.75" customHeight="1" x14ac:dyDescent="0.25">
      <c r="A40" s="52" t="s">
        <v>58</v>
      </c>
      <c r="B40" s="53" t="s">
        <v>103</v>
      </c>
      <c r="C40" s="54">
        <v>52270.78</v>
      </c>
      <c r="D40" s="20">
        <f t="shared" si="0"/>
        <v>1.3654003804842055E-3</v>
      </c>
      <c r="E40" s="10">
        <f t="shared" si="1"/>
        <v>-470310</v>
      </c>
      <c r="F40" s="10">
        <f t="shared" si="2"/>
        <v>-131047</v>
      </c>
      <c r="G40" s="10">
        <f t="shared" si="3"/>
        <v>-754164</v>
      </c>
      <c r="H40" s="10">
        <f t="shared" si="4"/>
        <v>36260</v>
      </c>
      <c r="I40" s="10">
        <f t="shared" si="5"/>
        <v>4438</v>
      </c>
      <c r="J40" s="21">
        <f t="shared" si="6"/>
        <v>56206</v>
      </c>
      <c r="K40" s="21">
        <f t="shared" si="7"/>
        <v>96904</v>
      </c>
      <c r="L40" s="21"/>
      <c r="M40" s="10">
        <f t="shared" si="8"/>
        <v>378</v>
      </c>
      <c r="N40" s="10">
        <f t="shared" si="9"/>
        <v>525</v>
      </c>
      <c r="O40" s="10">
        <f t="shared" si="10"/>
        <v>456272</v>
      </c>
      <c r="P40" s="10">
        <f t="shared" si="11"/>
        <v>457175</v>
      </c>
      <c r="Q40" s="10">
        <f t="shared" si="12"/>
        <v>-46289</v>
      </c>
    </row>
    <row r="41" spans="1:17" ht="15.75" customHeight="1" x14ac:dyDescent="0.25">
      <c r="A41" s="52" t="s">
        <v>59</v>
      </c>
      <c r="B41" s="53" t="s">
        <v>104</v>
      </c>
      <c r="C41" s="54">
        <v>90515.05</v>
      </c>
      <c r="D41" s="20">
        <f t="shared" si="0"/>
        <v>2.3644048110540326E-3</v>
      </c>
      <c r="E41" s="10">
        <f t="shared" si="1"/>
        <v>-814416</v>
      </c>
      <c r="F41" s="10">
        <f t="shared" si="2"/>
        <v>-226929</v>
      </c>
      <c r="G41" s="10">
        <f t="shared" si="3"/>
        <v>-1305954</v>
      </c>
      <c r="H41" s="10">
        <f t="shared" si="4"/>
        <v>62790</v>
      </c>
      <c r="I41" s="10">
        <f t="shared" si="5"/>
        <v>7686</v>
      </c>
      <c r="J41" s="21">
        <f t="shared" si="6"/>
        <v>97330</v>
      </c>
      <c r="K41" s="21">
        <f t="shared" si="7"/>
        <v>167806</v>
      </c>
      <c r="L41" s="21"/>
      <c r="M41" s="10">
        <f t="shared" si="8"/>
        <v>655</v>
      </c>
      <c r="N41" s="10">
        <f t="shared" si="9"/>
        <v>908</v>
      </c>
      <c r="O41" s="10">
        <f t="shared" si="10"/>
        <v>790107</v>
      </c>
      <c r="P41" s="10">
        <f t="shared" si="11"/>
        <v>791670</v>
      </c>
      <c r="Q41" s="10">
        <f t="shared" si="12"/>
        <v>-80157</v>
      </c>
    </row>
    <row r="42" spans="1:17" ht="15.75" customHeight="1" x14ac:dyDescent="0.25">
      <c r="A42" s="52" t="s">
        <v>60</v>
      </c>
      <c r="B42" s="53" t="s">
        <v>105</v>
      </c>
      <c r="C42" s="54">
        <v>10976.24</v>
      </c>
      <c r="D42" s="20">
        <f t="shared" si="0"/>
        <v>2.8671778520018176E-4</v>
      </c>
      <c r="E42" s="10">
        <f t="shared" si="1"/>
        <v>-98760</v>
      </c>
      <c r="F42" s="10">
        <f t="shared" si="2"/>
        <v>-27518</v>
      </c>
      <c r="G42" s="10">
        <f t="shared" si="3"/>
        <v>-158365</v>
      </c>
      <c r="H42" s="10">
        <f t="shared" si="4"/>
        <v>7614</v>
      </c>
      <c r="I42" s="10">
        <f t="shared" si="5"/>
        <v>932</v>
      </c>
      <c r="J42" s="21">
        <f t="shared" si="6"/>
        <v>11803</v>
      </c>
      <c r="K42" s="21">
        <f t="shared" si="7"/>
        <v>20349</v>
      </c>
      <c r="L42" s="21"/>
      <c r="M42" s="10">
        <f t="shared" si="8"/>
        <v>79</v>
      </c>
      <c r="N42" s="10">
        <f t="shared" si="9"/>
        <v>110</v>
      </c>
      <c r="O42" s="10">
        <f t="shared" si="10"/>
        <v>95812</v>
      </c>
      <c r="P42" s="10">
        <f t="shared" si="11"/>
        <v>96001</v>
      </c>
      <c r="Q42" s="10">
        <f t="shared" si="12"/>
        <v>-9720</v>
      </c>
    </row>
    <row r="43" spans="1:17" ht="15.75" customHeight="1" x14ac:dyDescent="0.25">
      <c r="A43" s="52" t="s">
        <v>61</v>
      </c>
      <c r="B43" s="53" t="s">
        <v>106</v>
      </c>
      <c r="C43" s="54">
        <v>11617.26</v>
      </c>
      <c r="D43" s="20">
        <f t="shared" si="0"/>
        <v>3.0346230196266332E-4</v>
      </c>
      <c r="E43" s="10">
        <f t="shared" si="1"/>
        <v>-104527</v>
      </c>
      <c r="F43" s="10">
        <f t="shared" si="2"/>
        <v>-29125</v>
      </c>
      <c r="G43" s="10">
        <f t="shared" si="3"/>
        <v>-167614</v>
      </c>
      <c r="H43" s="10">
        <f t="shared" si="4"/>
        <v>8059</v>
      </c>
      <c r="I43" s="10">
        <f t="shared" si="5"/>
        <v>986</v>
      </c>
      <c r="J43" s="21">
        <f t="shared" si="6"/>
        <v>12492</v>
      </c>
      <c r="K43" s="21">
        <f t="shared" si="7"/>
        <v>21537</v>
      </c>
      <c r="L43" s="21"/>
      <c r="M43" s="10">
        <f t="shared" si="8"/>
        <v>84</v>
      </c>
      <c r="N43" s="10">
        <f t="shared" si="9"/>
        <v>117</v>
      </c>
      <c r="O43" s="10">
        <f t="shared" si="10"/>
        <v>101407</v>
      </c>
      <c r="P43" s="10">
        <f t="shared" si="11"/>
        <v>101608</v>
      </c>
      <c r="Q43" s="10">
        <f t="shared" si="12"/>
        <v>-10288</v>
      </c>
    </row>
    <row r="44" spans="1:17" ht="15.75" customHeight="1" x14ac:dyDescent="0.25">
      <c r="A44" s="52" t="s">
        <v>62</v>
      </c>
      <c r="B44" s="53" t="s">
        <v>107</v>
      </c>
      <c r="C44" s="54">
        <v>22483.61</v>
      </c>
      <c r="D44" s="20">
        <f t="shared" si="0"/>
        <v>5.8730957618498313E-4</v>
      </c>
      <c r="E44" s="10">
        <f t="shared" si="1"/>
        <v>-202298</v>
      </c>
      <c r="F44" s="10">
        <f t="shared" si="2"/>
        <v>-56368</v>
      </c>
      <c r="G44" s="10">
        <f t="shared" si="3"/>
        <v>-324394</v>
      </c>
      <c r="H44" s="10">
        <f t="shared" si="4"/>
        <v>15597</v>
      </c>
      <c r="I44" s="10">
        <f t="shared" si="5"/>
        <v>1909</v>
      </c>
      <c r="J44" s="21">
        <f t="shared" si="6"/>
        <v>24176</v>
      </c>
      <c r="K44" s="21">
        <f t="shared" si="7"/>
        <v>41682</v>
      </c>
      <c r="L44" s="21"/>
      <c r="M44" s="10">
        <f t="shared" si="8"/>
        <v>163</v>
      </c>
      <c r="N44" s="10">
        <f t="shared" si="9"/>
        <v>226</v>
      </c>
      <c r="O44" s="10">
        <f t="shared" si="10"/>
        <v>196260</v>
      </c>
      <c r="P44" s="10">
        <f t="shared" si="11"/>
        <v>196649</v>
      </c>
      <c r="Q44" s="10">
        <f t="shared" si="12"/>
        <v>-19911</v>
      </c>
    </row>
    <row r="45" spans="1:17" ht="15.75" customHeight="1" x14ac:dyDescent="0.25">
      <c r="A45" s="52" t="s">
        <v>63</v>
      </c>
      <c r="B45" s="53" t="s">
        <v>108</v>
      </c>
      <c r="C45" s="54">
        <v>67799.289999999994</v>
      </c>
      <c r="D45" s="20">
        <f t="shared" si="0"/>
        <v>1.771031087780955E-3</v>
      </c>
      <c r="E45" s="10">
        <f t="shared" si="1"/>
        <v>-610029</v>
      </c>
      <c r="F45" s="10">
        <f t="shared" si="2"/>
        <v>-169979</v>
      </c>
      <c r="G45" s="10">
        <f t="shared" si="3"/>
        <v>-978210</v>
      </c>
      <c r="H45" s="10">
        <f t="shared" si="4"/>
        <v>47032</v>
      </c>
      <c r="I45" s="10">
        <f t="shared" si="5"/>
        <v>5757</v>
      </c>
      <c r="J45" s="21">
        <f t="shared" si="6"/>
        <v>72904</v>
      </c>
      <c r="K45" s="21">
        <f t="shared" si="7"/>
        <v>125693</v>
      </c>
      <c r="L45" s="21"/>
      <c r="M45" s="10">
        <f t="shared" si="8"/>
        <v>490</v>
      </c>
      <c r="N45" s="10">
        <f t="shared" si="9"/>
        <v>680</v>
      </c>
      <c r="O45" s="10">
        <f t="shared" si="10"/>
        <v>591821</v>
      </c>
      <c r="P45" s="10">
        <f t="shared" si="11"/>
        <v>592991</v>
      </c>
      <c r="Q45" s="10">
        <f t="shared" si="12"/>
        <v>-60041</v>
      </c>
    </row>
    <row r="46" spans="1:17" ht="15.75" customHeight="1" x14ac:dyDescent="0.25">
      <c r="A46" s="52" t="s">
        <v>64</v>
      </c>
      <c r="B46" s="53" t="s">
        <v>109</v>
      </c>
      <c r="C46" s="54">
        <v>11622.07</v>
      </c>
      <c r="D46" s="20">
        <f t="shared" si="0"/>
        <v>3.0358794722432054E-4</v>
      </c>
      <c r="E46" s="10">
        <f t="shared" si="1"/>
        <v>-104570</v>
      </c>
      <c r="F46" s="10">
        <f t="shared" si="2"/>
        <v>-29138</v>
      </c>
      <c r="G46" s="10">
        <f t="shared" si="3"/>
        <v>-167684</v>
      </c>
      <c r="H46" s="10">
        <f t="shared" si="4"/>
        <v>8062</v>
      </c>
      <c r="I46" s="10">
        <f t="shared" si="5"/>
        <v>987</v>
      </c>
      <c r="J46" s="21">
        <f t="shared" si="6"/>
        <v>12497</v>
      </c>
      <c r="K46" s="21">
        <f t="shared" si="7"/>
        <v>21546</v>
      </c>
      <c r="L46" s="21"/>
      <c r="M46" s="10">
        <f t="shared" si="8"/>
        <v>84</v>
      </c>
      <c r="N46" s="10">
        <f t="shared" si="9"/>
        <v>117</v>
      </c>
      <c r="O46" s="10">
        <f t="shared" si="10"/>
        <v>101449</v>
      </c>
      <c r="P46" s="10">
        <f t="shared" si="11"/>
        <v>101650</v>
      </c>
      <c r="Q46" s="10">
        <f t="shared" si="12"/>
        <v>-10292</v>
      </c>
    </row>
    <row r="47" spans="1:17" ht="15.75" customHeight="1" x14ac:dyDescent="0.25">
      <c r="A47" s="52" t="s">
        <v>65</v>
      </c>
      <c r="B47" s="53" t="s">
        <v>110</v>
      </c>
      <c r="C47" s="54">
        <v>1516.52</v>
      </c>
      <c r="D47" s="20">
        <f t="shared" si="0"/>
        <v>3.9614044118184336E-5</v>
      </c>
      <c r="E47" s="10">
        <f t="shared" si="1"/>
        <v>-13645</v>
      </c>
      <c r="F47" s="10">
        <f t="shared" si="2"/>
        <v>-3802</v>
      </c>
      <c r="G47" s="10">
        <f t="shared" si="3"/>
        <v>-21880</v>
      </c>
      <c r="H47" s="10">
        <f t="shared" si="4"/>
        <v>1052</v>
      </c>
      <c r="I47" s="10">
        <f t="shared" si="5"/>
        <v>129</v>
      </c>
      <c r="J47" s="21">
        <f t="shared" si="6"/>
        <v>1631</v>
      </c>
      <c r="K47" s="21">
        <f t="shared" si="7"/>
        <v>2812</v>
      </c>
      <c r="L47" s="21"/>
      <c r="M47" s="10">
        <f t="shared" si="8"/>
        <v>11</v>
      </c>
      <c r="N47" s="10">
        <f t="shared" si="9"/>
        <v>15</v>
      </c>
      <c r="O47" s="10">
        <f t="shared" si="10"/>
        <v>13238</v>
      </c>
      <c r="P47" s="10">
        <f t="shared" si="11"/>
        <v>13264</v>
      </c>
      <c r="Q47" s="10">
        <f t="shared" si="12"/>
        <v>-1343</v>
      </c>
    </row>
    <row r="48" spans="1:17" ht="15.75" customHeight="1" x14ac:dyDescent="0.25">
      <c r="A48" s="52" t="s">
        <v>66</v>
      </c>
      <c r="B48" s="53" t="s">
        <v>111</v>
      </c>
      <c r="C48" s="54">
        <v>5501.67</v>
      </c>
      <c r="D48" s="20">
        <f t="shared" si="0"/>
        <v>1.4371284131016487E-4</v>
      </c>
      <c r="E48" s="10">
        <f t="shared" si="1"/>
        <v>-49502</v>
      </c>
      <c r="F48" s="10">
        <f t="shared" si="2"/>
        <v>-13793</v>
      </c>
      <c r="G48" s="10">
        <f t="shared" si="3"/>
        <v>-79378</v>
      </c>
      <c r="H48" s="10">
        <f t="shared" si="4"/>
        <v>3817</v>
      </c>
      <c r="I48" s="10">
        <f t="shared" si="5"/>
        <v>467</v>
      </c>
      <c r="J48" s="21">
        <f t="shared" si="6"/>
        <v>5916</v>
      </c>
      <c r="K48" s="21">
        <f t="shared" si="7"/>
        <v>10200</v>
      </c>
      <c r="L48" s="21"/>
      <c r="M48" s="10">
        <f t="shared" si="8"/>
        <v>40</v>
      </c>
      <c r="N48" s="10">
        <f t="shared" si="9"/>
        <v>55</v>
      </c>
      <c r="O48" s="10">
        <f t="shared" si="10"/>
        <v>48024</v>
      </c>
      <c r="P48" s="10">
        <f t="shared" si="11"/>
        <v>48119</v>
      </c>
      <c r="Q48" s="10">
        <f t="shared" si="12"/>
        <v>-4872</v>
      </c>
    </row>
    <row r="49" spans="1:17" ht="15.75" customHeight="1" x14ac:dyDescent="0.25">
      <c r="A49" s="52" t="s">
        <v>67</v>
      </c>
      <c r="B49" s="53" t="s">
        <v>112</v>
      </c>
      <c r="C49" s="54">
        <v>8750.66</v>
      </c>
      <c r="D49" s="20">
        <f t="shared" si="0"/>
        <v>2.2858190548310009E-4</v>
      </c>
      <c r="E49" s="10">
        <f t="shared" si="1"/>
        <v>-78735</v>
      </c>
      <c r="F49" s="10">
        <f t="shared" si="2"/>
        <v>-21939</v>
      </c>
      <c r="G49" s="10">
        <f t="shared" si="3"/>
        <v>-126255</v>
      </c>
      <c r="H49" s="10">
        <f t="shared" si="4"/>
        <v>6070</v>
      </c>
      <c r="I49" s="10">
        <f t="shared" si="5"/>
        <v>743</v>
      </c>
      <c r="J49" s="21">
        <f t="shared" si="6"/>
        <v>9410</v>
      </c>
      <c r="K49" s="21">
        <f t="shared" si="7"/>
        <v>16223</v>
      </c>
      <c r="L49" s="21"/>
      <c r="M49" s="10">
        <f t="shared" si="8"/>
        <v>63</v>
      </c>
      <c r="N49" s="10">
        <f t="shared" si="9"/>
        <v>88</v>
      </c>
      <c r="O49" s="10">
        <f t="shared" si="10"/>
        <v>76385</v>
      </c>
      <c r="P49" s="10">
        <f t="shared" si="11"/>
        <v>76536</v>
      </c>
      <c r="Q49" s="10">
        <f t="shared" si="12"/>
        <v>-7749</v>
      </c>
    </row>
    <row r="50" spans="1:17" ht="15.75" customHeight="1" x14ac:dyDescent="0.25">
      <c r="A50" s="52" t="s">
        <v>68</v>
      </c>
      <c r="B50" s="53" t="s">
        <v>113</v>
      </c>
      <c r="C50" s="54">
        <v>5837.64</v>
      </c>
      <c r="D50" s="20">
        <f t="shared" si="0"/>
        <v>1.5248894080267824E-4</v>
      </c>
      <c r="E50" s="10">
        <f t="shared" si="1"/>
        <v>-52525</v>
      </c>
      <c r="F50" s="10">
        <f t="shared" si="2"/>
        <v>-14635</v>
      </c>
      <c r="G50" s="10">
        <f t="shared" si="3"/>
        <v>-84226</v>
      </c>
      <c r="H50" s="10">
        <f t="shared" si="4"/>
        <v>4050</v>
      </c>
      <c r="I50" s="10">
        <f t="shared" si="5"/>
        <v>496</v>
      </c>
      <c r="J50" s="21">
        <f t="shared" si="6"/>
        <v>6277</v>
      </c>
      <c r="K50" s="21">
        <f t="shared" si="7"/>
        <v>10823</v>
      </c>
      <c r="L50" s="21"/>
      <c r="M50" s="10">
        <f t="shared" si="8"/>
        <v>42</v>
      </c>
      <c r="N50" s="10">
        <f t="shared" si="9"/>
        <v>59</v>
      </c>
      <c r="O50" s="10">
        <f t="shared" si="10"/>
        <v>50957</v>
      </c>
      <c r="P50" s="10">
        <f t="shared" si="11"/>
        <v>51058</v>
      </c>
      <c r="Q50" s="10">
        <f t="shared" si="12"/>
        <v>-5170</v>
      </c>
    </row>
    <row r="51" spans="1:17" ht="15.75" customHeight="1" x14ac:dyDescent="0.25">
      <c r="A51" s="52" t="s">
        <v>69</v>
      </c>
      <c r="B51" s="53" t="s">
        <v>114</v>
      </c>
      <c r="C51" s="54">
        <v>97814.12</v>
      </c>
      <c r="D51" s="20">
        <f t="shared" si="0"/>
        <v>2.5550687528429409E-3</v>
      </c>
      <c r="E51" s="10">
        <f t="shared" si="1"/>
        <v>-880090</v>
      </c>
      <c r="F51" s="10">
        <f t="shared" si="2"/>
        <v>-245228</v>
      </c>
      <c r="G51" s="10">
        <f t="shared" si="3"/>
        <v>-1411265</v>
      </c>
      <c r="H51" s="10">
        <f t="shared" si="4"/>
        <v>67854</v>
      </c>
      <c r="I51" s="10">
        <f t="shared" si="5"/>
        <v>8306</v>
      </c>
      <c r="J51" s="21">
        <f t="shared" si="6"/>
        <v>105179</v>
      </c>
      <c r="K51" s="21">
        <f t="shared" si="7"/>
        <v>181339</v>
      </c>
      <c r="L51" s="21"/>
      <c r="M51" s="10">
        <f t="shared" si="8"/>
        <v>707</v>
      </c>
      <c r="N51" s="10">
        <f t="shared" si="9"/>
        <v>982</v>
      </c>
      <c r="O51" s="10">
        <f t="shared" si="10"/>
        <v>853821</v>
      </c>
      <c r="P51" s="10">
        <f t="shared" si="11"/>
        <v>855510</v>
      </c>
      <c r="Q51" s="10">
        <f t="shared" si="12"/>
        <v>-86621</v>
      </c>
    </row>
    <row r="52" spans="1:17" ht="15.75" customHeight="1" x14ac:dyDescent="0.25">
      <c r="A52" s="52" t="s">
        <v>70</v>
      </c>
      <c r="B52" s="53" t="s">
        <v>115</v>
      </c>
      <c r="C52" s="54">
        <v>18012.169999999998</v>
      </c>
      <c r="D52" s="20">
        <f t="shared" si="0"/>
        <v>4.7050806916112964E-4</v>
      </c>
      <c r="E52" s="10">
        <f t="shared" si="1"/>
        <v>-162066</v>
      </c>
      <c r="F52" s="10">
        <f t="shared" si="2"/>
        <v>-45158</v>
      </c>
      <c r="G52" s="10">
        <f t="shared" si="3"/>
        <v>-259880</v>
      </c>
      <c r="H52" s="10">
        <f t="shared" si="4"/>
        <v>12495</v>
      </c>
      <c r="I52" s="10">
        <f t="shared" si="5"/>
        <v>1529</v>
      </c>
      <c r="J52" s="21">
        <f t="shared" si="6"/>
        <v>19368</v>
      </c>
      <c r="K52" s="21">
        <f t="shared" si="7"/>
        <v>33392</v>
      </c>
      <c r="L52" s="21"/>
      <c r="M52" s="10">
        <f t="shared" si="8"/>
        <v>130</v>
      </c>
      <c r="N52" s="10">
        <f t="shared" si="9"/>
        <v>181</v>
      </c>
      <c r="O52" s="10">
        <f t="shared" si="10"/>
        <v>157228</v>
      </c>
      <c r="P52" s="10">
        <f t="shared" si="11"/>
        <v>157539</v>
      </c>
      <c r="Q52" s="10">
        <f t="shared" si="12"/>
        <v>-15951</v>
      </c>
    </row>
    <row r="53" spans="1:17" ht="15.75" customHeight="1" x14ac:dyDescent="0.25">
      <c r="A53" s="52">
        <v>10201</v>
      </c>
      <c r="B53" s="53" t="s">
        <v>116</v>
      </c>
      <c r="C53" s="54">
        <v>51717.63</v>
      </c>
      <c r="D53" s="20">
        <f t="shared" si="0"/>
        <v>1.3509511753936206E-3</v>
      </c>
      <c r="E53" s="10">
        <f t="shared" si="1"/>
        <v>-465333</v>
      </c>
      <c r="F53" s="10">
        <f t="shared" si="2"/>
        <v>-129661</v>
      </c>
      <c r="G53" s="10">
        <f t="shared" si="3"/>
        <v>-746183</v>
      </c>
      <c r="H53" s="10">
        <f t="shared" si="4"/>
        <v>35877</v>
      </c>
      <c r="I53" s="10">
        <f t="shared" si="5"/>
        <v>4392</v>
      </c>
      <c r="J53" s="21">
        <f t="shared" si="6"/>
        <v>55612</v>
      </c>
      <c r="K53" s="21">
        <f t="shared" si="7"/>
        <v>95881</v>
      </c>
      <c r="L53" s="21"/>
      <c r="M53" s="10">
        <f t="shared" si="8"/>
        <v>374</v>
      </c>
      <c r="N53" s="10">
        <f t="shared" si="9"/>
        <v>519</v>
      </c>
      <c r="O53" s="10">
        <f t="shared" si="10"/>
        <v>451444</v>
      </c>
      <c r="P53" s="10">
        <f t="shared" si="11"/>
        <v>452337</v>
      </c>
      <c r="Q53" s="10">
        <f t="shared" si="12"/>
        <v>-45799</v>
      </c>
    </row>
    <row r="54" spans="1:17" ht="15.75" customHeight="1" x14ac:dyDescent="0.25">
      <c r="A54" s="52">
        <v>10205</v>
      </c>
      <c r="B54" s="53" t="s">
        <v>117</v>
      </c>
      <c r="C54" s="54">
        <v>5048.96</v>
      </c>
      <c r="D54" s="20">
        <f t="shared" si="0"/>
        <v>1.3188729735905098E-4</v>
      </c>
      <c r="E54" s="10">
        <f t="shared" si="1"/>
        <v>-45428</v>
      </c>
      <c r="F54" s="10">
        <f t="shared" si="2"/>
        <v>-12658</v>
      </c>
      <c r="G54" s="10">
        <f t="shared" si="3"/>
        <v>-72847</v>
      </c>
      <c r="H54" s="10">
        <f t="shared" si="4"/>
        <v>3502</v>
      </c>
      <c r="I54" s="10">
        <f t="shared" si="5"/>
        <v>429</v>
      </c>
      <c r="J54" s="21">
        <f t="shared" si="6"/>
        <v>5429</v>
      </c>
      <c r="K54" s="21">
        <f t="shared" si="7"/>
        <v>9360</v>
      </c>
      <c r="L54" s="21"/>
      <c r="M54" s="10">
        <f t="shared" si="8"/>
        <v>37</v>
      </c>
      <c r="N54" s="10">
        <f t="shared" si="9"/>
        <v>51</v>
      </c>
      <c r="O54" s="10">
        <f t="shared" si="10"/>
        <v>44072</v>
      </c>
      <c r="P54" s="10">
        <f t="shared" si="11"/>
        <v>44160</v>
      </c>
      <c r="Q54" s="10">
        <f t="shared" si="12"/>
        <v>-4471</v>
      </c>
    </row>
    <row r="55" spans="1:17" ht="15.75" customHeight="1" x14ac:dyDescent="0.25">
      <c r="A55" s="52">
        <v>10301</v>
      </c>
      <c r="B55" s="53" t="s">
        <v>118</v>
      </c>
      <c r="C55" s="54">
        <v>4613.6899999999996</v>
      </c>
      <c r="D55" s="20">
        <f t="shared" si="0"/>
        <v>1.2051731543772971E-4</v>
      </c>
      <c r="E55" s="10">
        <f t="shared" si="1"/>
        <v>-41512</v>
      </c>
      <c r="F55" s="10">
        <f t="shared" si="2"/>
        <v>-11567</v>
      </c>
      <c r="G55" s="10">
        <f t="shared" si="3"/>
        <v>-66566</v>
      </c>
      <c r="H55" s="10">
        <f t="shared" si="4"/>
        <v>3201</v>
      </c>
      <c r="I55" s="10">
        <f t="shared" si="5"/>
        <v>392</v>
      </c>
      <c r="J55" s="21">
        <f t="shared" si="6"/>
        <v>4961</v>
      </c>
      <c r="K55" s="21">
        <f t="shared" si="7"/>
        <v>8554</v>
      </c>
      <c r="L55" s="21"/>
      <c r="M55" s="10">
        <f t="shared" si="8"/>
        <v>33</v>
      </c>
      <c r="N55" s="10">
        <f t="shared" si="9"/>
        <v>46</v>
      </c>
      <c r="O55" s="10">
        <f t="shared" si="10"/>
        <v>40273</v>
      </c>
      <c r="P55" s="10">
        <f t="shared" si="11"/>
        <v>40352</v>
      </c>
      <c r="Q55" s="10">
        <f t="shared" si="12"/>
        <v>-4086</v>
      </c>
    </row>
    <row r="56" spans="1:17" ht="15.75" customHeight="1" x14ac:dyDescent="0.25">
      <c r="A56" s="52">
        <v>10302</v>
      </c>
      <c r="B56" s="53" t="s">
        <v>119</v>
      </c>
      <c r="C56" s="54">
        <v>83422.5</v>
      </c>
      <c r="D56" s="20">
        <f t="shared" si="0"/>
        <v>2.1791355177968198E-3</v>
      </c>
      <c r="E56" s="10">
        <f t="shared" si="1"/>
        <v>-750600</v>
      </c>
      <c r="F56" s="10">
        <f t="shared" si="2"/>
        <v>-209147</v>
      </c>
      <c r="G56" s="10">
        <f t="shared" si="3"/>
        <v>-1203622</v>
      </c>
      <c r="H56" s="10">
        <f t="shared" si="4"/>
        <v>57870</v>
      </c>
      <c r="I56" s="10">
        <f t="shared" si="5"/>
        <v>7084</v>
      </c>
      <c r="J56" s="21">
        <f t="shared" si="6"/>
        <v>89704</v>
      </c>
      <c r="K56" s="21">
        <f t="shared" si="7"/>
        <v>154658</v>
      </c>
      <c r="L56" s="21"/>
      <c r="M56" s="10">
        <f t="shared" si="8"/>
        <v>603</v>
      </c>
      <c r="N56" s="10">
        <f t="shared" si="9"/>
        <v>837</v>
      </c>
      <c r="O56" s="10">
        <f t="shared" si="10"/>
        <v>728196</v>
      </c>
      <c r="P56" s="10">
        <f t="shared" si="11"/>
        <v>729636</v>
      </c>
      <c r="Q56" s="10">
        <f t="shared" si="12"/>
        <v>-73876</v>
      </c>
    </row>
    <row r="57" spans="1:17" ht="15.75" customHeight="1" x14ac:dyDescent="0.25">
      <c r="A57" s="52">
        <v>10303</v>
      </c>
      <c r="B57" s="53" t="s">
        <v>120</v>
      </c>
      <c r="C57" s="54">
        <v>21946.720000000001</v>
      </c>
      <c r="D57" s="20">
        <f t="shared" si="0"/>
        <v>5.732851095464871E-4</v>
      </c>
      <c r="E57" s="10">
        <f t="shared" si="1"/>
        <v>-197467</v>
      </c>
      <c r="F57" s="10">
        <f t="shared" si="2"/>
        <v>-55022</v>
      </c>
      <c r="G57" s="10">
        <f t="shared" si="3"/>
        <v>-316648</v>
      </c>
      <c r="H57" s="10">
        <f t="shared" si="4"/>
        <v>15224</v>
      </c>
      <c r="I57" s="10">
        <f t="shared" si="5"/>
        <v>1864</v>
      </c>
      <c r="J57" s="21">
        <f t="shared" si="6"/>
        <v>23599</v>
      </c>
      <c r="K57" s="21">
        <f t="shared" si="7"/>
        <v>40687</v>
      </c>
      <c r="L57" s="21"/>
      <c r="M57" s="10">
        <f t="shared" si="8"/>
        <v>159</v>
      </c>
      <c r="N57" s="10">
        <f t="shared" si="9"/>
        <v>220</v>
      </c>
      <c r="O57" s="10">
        <f t="shared" si="10"/>
        <v>191573</v>
      </c>
      <c r="P57" s="10">
        <f t="shared" si="11"/>
        <v>191952</v>
      </c>
      <c r="Q57" s="10">
        <f t="shared" si="12"/>
        <v>-19435</v>
      </c>
    </row>
    <row r="58" spans="1:17" ht="15.75" customHeight="1" x14ac:dyDescent="0.25">
      <c r="A58" s="52">
        <v>10306</v>
      </c>
      <c r="B58" s="53" t="s">
        <v>121</v>
      </c>
      <c r="C58" s="54">
        <v>129.25</v>
      </c>
      <c r="D58" s="20">
        <f t="shared" si="0"/>
        <v>3.3762266256134605E-6</v>
      </c>
      <c r="E58" s="10">
        <f t="shared" si="1"/>
        <v>-1163</v>
      </c>
      <c r="F58" s="10">
        <f t="shared" si="2"/>
        <v>-324</v>
      </c>
      <c r="G58" s="10">
        <f t="shared" si="3"/>
        <v>-1865</v>
      </c>
      <c r="H58" s="10">
        <f t="shared" si="4"/>
        <v>90</v>
      </c>
      <c r="I58" s="10">
        <f t="shared" si="5"/>
        <v>11</v>
      </c>
      <c r="J58" s="21">
        <f t="shared" si="6"/>
        <v>139</v>
      </c>
      <c r="K58" s="21">
        <f t="shared" si="7"/>
        <v>240</v>
      </c>
      <c r="L58" s="21"/>
      <c r="M58" s="10">
        <f t="shared" si="8"/>
        <v>1</v>
      </c>
      <c r="N58" s="10">
        <f t="shared" si="9"/>
        <v>1</v>
      </c>
      <c r="O58" s="10">
        <f t="shared" si="10"/>
        <v>1128</v>
      </c>
      <c r="P58" s="10">
        <f t="shared" si="11"/>
        <v>1130</v>
      </c>
      <c r="Q58" s="10">
        <f t="shared" si="12"/>
        <v>-114</v>
      </c>
    </row>
    <row r="59" spans="1:17" ht="15.75" customHeight="1" x14ac:dyDescent="0.25">
      <c r="A59" s="52">
        <v>11201</v>
      </c>
      <c r="B59" s="53" t="s">
        <v>122</v>
      </c>
      <c r="C59" s="54">
        <v>60746.68</v>
      </c>
      <c r="D59" s="20">
        <f t="shared" si="0"/>
        <v>1.58680509426399E-3</v>
      </c>
      <c r="E59" s="10">
        <f t="shared" si="1"/>
        <v>-546573</v>
      </c>
      <c r="F59" s="10">
        <f t="shared" si="2"/>
        <v>-152297</v>
      </c>
      <c r="G59" s="10">
        <f t="shared" si="3"/>
        <v>-876455</v>
      </c>
      <c r="H59" s="10">
        <f t="shared" si="4"/>
        <v>42140</v>
      </c>
      <c r="I59" s="10">
        <f t="shared" si="5"/>
        <v>5158</v>
      </c>
      <c r="J59" s="21">
        <f t="shared" si="6"/>
        <v>65320</v>
      </c>
      <c r="K59" s="21">
        <f t="shared" si="7"/>
        <v>112618</v>
      </c>
      <c r="L59" s="21"/>
      <c r="M59" s="10">
        <f t="shared" si="8"/>
        <v>439</v>
      </c>
      <c r="N59" s="10">
        <f t="shared" si="9"/>
        <v>610</v>
      </c>
      <c r="O59" s="10">
        <f t="shared" si="10"/>
        <v>530259</v>
      </c>
      <c r="P59" s="10">
        <f t="shared" si="11"/>
        <v>531308</v>
      </c>
      <c r="Q59" s="10">
        <f t="shared" si="12"/>
        <v>-53795</v>
      </c>
    </row>
    <row r="60" spans="1:17" ht="15.75" customHeight="1" x14ac:dyDescent="0.25">
      <c r="A60" s="52">
        <v>11204</v>
      </c>
      <c r="B60" s="53" t="s">
        <v>123</v>
      </c>
      <c r="C60" s="54">
        <v>88492.86</v>
      </c>
      <c r="D60" s="20">
        <f t="shared" si="0"/>
        <v>2.3115818190227034E-3</v>
      </c>
      <c r="E60" s="10">
        <f t="shared" si="1"/>
        <v>-796221</v>
      </c>
      <c r="F60" s="10">
        <f t="shared" si="2"/>
        <v>-221859</v>
      </c>
      <c r="G60" s="10">
        <f t="shared" si="3"/>
        <v>-1276777</v>
      </c>
      <c r="H60" s="10">
        <f t="shared" si="4"/>
        <v>61388</v>
      </c>
      <c r="I60" s="10">
        <f t="shared" si="5"/>
        <v>7514</v>
      </c>
      <c r="J60" s="21">
        <f t="shared" si="6"/>
        <v>95156</v>
      </c>
      <c r="K60" s="21">
        <f t="shared" si="7"/>
        <v>164058</v>
      </c>
      <c r="L60" s="21"/>
      <c r="M60" s="10">
        <f t="shared" si="8"/>
        <v>640</v>
      </c>
      <c r="N60" s="10">
        <f t="shared" si="9"/>
        <v>888</v>
      </c>
      <c r="O60" s="10">
        <f t="shared" si="10"/>
        <v>772455</v>
      </c>
      <c r="P60" s="10">
        <f t="shared" si="11"/>
        <v>773983</v>
      </c>
      <c r="Q60" s="10">
        <f t="shared" si="12"/>
        <v>-78366</v>
      </c>
    </row>
    <row r="61" spans="1:17" ht="15.75" customHeight="1" x14ac:dyDescent="0.25">
      <c r="A61" s="52">
        <v>11301</v>
      </c>
      <c r="B61" s="53" t="s">
        <v>124</v>
      </c>
      <c r="C61" s="54">
        <v>4438.49</v>
      </c>
      <c r="D61" s="20">
        <f t="shared" si="0"/>
        <v>1.1594079779898714E-4</v>
      </c>
      <c r="E61" s="10">
        <f t="shared" si="1"/>
        <v>-39936</v>
      </c>
      <c r="F61" s="10">
        <f t="shared" si="2"/>
        <v>-11128</v>
      </c>
      <c r="G61" s="10">
        <f t="shared" si="3"/>
        <v>-64039</v>
      </c>
      <c r="H61" s="10">
        <f t="shared" si="4"/>
        <v>3079</v>
      </c>
      <c r="I61" s="10">
        <f t="shared" si="5"/>
        <v>377</v>
      </c>
      <c r="J61" s="21">
        <f t="shared" si="6"/>
        <v>4773</v>
      </c>
      <c r="K61" s="21">
        <f t="shared" si="7"/>
        <v>8229</v>
      </c>
      <c r="L61" s="21"/>
      <c r="M61" s="10">
        <f t="shared" si="8"/>
        <v>32</v>
      </c>
      <c r="N61" s="10">
        <f t="shared" si="9"/>
        <v>45</v>
      </c>
      <c r="O61" s="10">
        <f t="shared" si="10"/>
        <v>38744</v>
      </c>
      <c r="P61" s="10">
        <f t="shared" si="11"/>
        <v>38821</v>
      </c>
      <c r="Q61" s="10">
        <f t="shared" si="12"/>
        <v>-3931</v>
      </c>
    </row>
    <row r="62" spans="1:17" ht="15.75" customHeight="1" x14ac:dyDescent="0.25">
      <c r="A62" s="52">
        <v>11302</v>
      </c>
      <c r="B62" s="53" t="s">
        <v>125</v>
      </c>
      <c r="C62" s="54">
        <v>5008.5600000000004</v>
      </c>
      <c r="D62" s="20">
        <f t="shared" si="0"/>
        <v>1.308319816478341E-4</v>
      </c>
      <c r="E62" s="10">
        <f t="shared" si="1"/>
        <v>-45065</v>
      </c>
      <c r="F62" s="10">
        <f t="shared" si="2"/>
        <v>-12557</v>
      </c>
      <c r="G62" s="10">
        <f t="shared" si="3"/>
        <v>-72264</v>
      </c>
      <c r="H62" s="10">
        <f t="shared" si="4"/>
        <v>3474</v>
      </c>
      <c r="I62" s="10">
        <f t="shared" si="5"/>
        <v>425</v>
      </c>
      <c r="J62" s="21">
        <f t="shared" si="6"/>
        <v>5386</v>
      </c>
      <c r="K62" s="21">
        <f t="shared" si="7"/>
        <v>9285</v>
      </c>
      <c r="L62" s="21"/>
      <c r="M62" s="10">
        <f t="shared" si="8"/>
        <v>36</v>
      </c>
      <c r="N62" s="10">
        <f t="shared" si="9"/>
        <v>50</v>
      </c>
      <c r="O62" s="10">
        <f t="shared" si="10"/>
        <v>43720</v>
      </c>
      <c r="P62" s="10">
        <f t="shared" si="11"/>
        <v>43806</v>
      </c>
      <c r="Q62" s="10">
        <f t="shared" si="12"/>
        <v>-4435</v>
      </c>
    </row>
    <row r="63" spans="1:17" ht="15.75" customHeight="1" x14ac:dyDescent="0.25">
      <c r="A63" s="52">
        <v>11303</v>
      </c>
      <c r="B63" s="53" t="s">
        <v>126</v>
      </c>
      <c r="C63" s="54">
        <v>30.26</v>
      </c>
      <c r="D63" s="20">
        <f t="shared" si="0"/>
        <v>7.9044191637186323E-7</v>
      </c>
      <c r="E63" s="10">
        <f t="shared" si="1"/>
        <v>-272</v>
      </c>
      <c r="F63" s="10">
        <f t="shared" si="2"/>
        <v>-76</v>
      </c>
      <c r="G63" s="10">
        <f t="shared" si="3"/>
        <v>-437</v>
      </c>
      <c r="H63" s="10">
        <f t="shared" si="4"/>
        <v>21</v>
      </c>
      <c r="I63" s="10">
        <f t="shared" si="5"/>
        <v>3</v>
      </c>
      <c r="J63" s="21">
        <f t="shared" si="6"/>
        <v>33</v>
      </c>
      <c r="K63" s="21">
        <f t="shared" si="7"/>
        <v>57</v>
      </c>
      <c r="L63" s="21"/>
      <c r="M63" s="10">
        <f t="shared" si="8"/>
        <v>0</v>
      </c>
      <c r="N63" s="10">
        <f t="shared" si="9"/>
        <v>0</v>
      </c>
      <c r="O63" s="10">
        <f t="shared" si="10"/>
        <v>264</v>
      </c>
      <c r="P63" s="10">
        <f t="shared" si="11"/>
        <v>264</v>
      </c>
      <c r="Q63" s="10">
        <f t="shared" si="12"/>
        <v>-27</v>
      </c>
    </row>
    <row r="64" spans="1:17" ht="15.75" customHeight="1" x14ac:dyDescent="0.25">
      <c r="A64" s="52">
        <v>11307</v>
      </c>
      <c r="B64" s="53" t="s">
        <v>127</v>
      </c>
      <c r="C64" s="54">
        <v>6896.07</v>
      </c>
      <c r="D64" s="20">
        <f t="shared" si="0"/>
        <v>1.8013690635275989E-4</v>
      </c>
      <c r="E64" s="10">
        <f t="shared" si="1"/>
        <v>-62048</v>
      </c>
      <c r="F64" s="10">
        <f t="shared" si="2"/>
        <v>-17289</v>
      </c>
      <c r="G64" s="10">
        <f t="shared" si="3"/>
        <v>-99497</v>
      </c>
      <c r="H64" s="10">
        <f t="shared" si="4"/>
        <v>4784</v>
      </c>
      <c r="I64" s="10">
        <f t="shared" si="5"/>
        <v>586</v>
      </c>
      <c r="J64" s="21">
        <f t="shared" si="6"/>
        <v>7415</v>
      </c>
      <c r="K64" s="21">
        <f t="shared" si="7"/>
        <v>12785</v>
      </c>
      <c r="L64" s="21"/>
      <c r="M64" s="10">
        <f t="shared" si="8"/>
        <v>50</v>
      </c>
      <c r="N64" s="10">
        <f t="shared" si="9"/>
        <v>69</v>
      </c>
      <c r="O64" s="10">
        <f t="shared" si="10"/>
        <v>60196</v>
      </c>
      <c r="P64" s="10">
        <f t="shared" si="11"/>
        <v>60315</v>
      </c>
      <c r="Q64" s="10">
        <f t="shared" si="12"/>
        <v>-6107</v>
      </c>
    </row>
    <row r="65" spans="1:17" ht="15.75" customHeight="1" x14ac:dyDescent="0.25">
      <c r="A65" s="52">
        <v>12201</v>
      </c>
      <c r="B65" s="53" t="s">
        <v>128</v>
      </c>
      <c r="C65" s="54">
        <v>35315.26</v>
      </c>
      <c r="D65" s="20">
        <f t="shared" si="0"/>
        <v>9.2249378028984167E-4</v>
      </c>
      <c r="E65" s="10">
        <f t="shared" si="1"/>
        <v>-317752</v>
      </c>
      <c r="F65" s="10">
        <f t="shared" si="2"/>
        <v>-88538</v>
      </c>
      <c r="G65" s="10">
        <f t="shared" si="3"/>
        <v>-509530</v>
      </c>
      <c r="H65" s="10">
        <f t="shared" si="4"/>
        <v>24498</v>
      </c>
      <c r="I65" s="10">
        <f t="shared" si="5"/>
        <v>2999</v>
      </c>
      <c r="J65" s="21">
        <f t="shared" si="6"/>
        <v>37974</v>
      </c>
      <c r="K65" s="21">
        <f t="shared" si="7"/>
        <v>65471</v>
      </c>
      <c r="L65" s="21"/>
      <c r="M65" s="10">
        <f t="shared" si="8"/>
        <v>255</v>
      </c>
      <c r="N65" s="10">
        <f t="shared" si="9"/>
        <v>354</v>
      </c>
      <c r="O65" s="10">
        <f t="shared" si="10"/>
        <v>308267</v>
      </c>
      <c r="P65" s="10">
        <f t="shared" si="11"/>
        <v>308876</v>
      </c>
      <c r="Q65" s="10">
        <f t="shared" si="12"/>
        <v>-31274</v>
      </c>
    </row>
    <row r="66" spans="1:17" ht="15.75" customHeight="1" x14ac:dyDescent="0.25">
      <c r="A66" s="52">
        <v>12302</v>
      </c>
      <c r="B66" s="53" t="s">
        <v>129</v>
      </c>
      <c r="C66" s="54">
        <v>10825.75</v>
      </c>
      <c r="D66" s="20">
        <f t="shared" si="0"/>
        <v>2.8278673417589883E-4</v>
      </c>
      <c r="E66" s="10">
        <f t="shared" si="1"/>
        <v>-97405</v>
      </c>
      <c r="F66" s="10">
        <f t="shared" si="2"/>
        <v>-27141</v>
      </c>
      <c r="G66" s="10">
        <f t="shared" si="3"/>
        <v>-156194</v>
      </c>
      <c r="H66" s="10">
        <f t="shared" si="4"/>
        <v>7510</v>
      </c>
      <c r="I66" s="10">
        <f t="shared" si="5"/>
        <v>919</v>
      </c>
      <c r="J66" s="21">
        <f t="shared" si="6"/>
        <v>11641</v>
      </c>
      <c r="K66" s="21">
        <f t="shared" si="7"/>
        <v>20070</v>
      </c>
      <c r="L66" s="21"/>
      <c r="M66" s="10">
        <f t="shared" si="8"/>
        <v>78</v>
      </c>
      <c r="N66" s="10">
        <f t="shared" si="9"/>
        <v>109</v>
      </c>
      <c r="O66" s="10">
        <f t="shared" si="10"/>
        <v>94498</v>
      </c>
      <c r="P66" s="10">
        <f t="shared" si="11"/>
        <v>94685</v>
      </c>
      <c r="Q66" s="10">
        <f t="shared" si="12"/>
        <v>-9587</v>
      </c>
    </row>
    <row r="67" spans="1:17" ht="15.75" customHeight="1" x14ac:dyDescent="0.25">
      <c r="A67" s="52">
        <v>12305</v>
      </c>
      <c r="B67" s="53" t="s">
        <v>130</v>
      </c>
      <c r="C67" s="54">
        <v>8601</v>
      </c>
      <c r="D67" s="20">
        <f t="shared" si="0"/>
        <v>2.2467253544991393E-4</v>
      </c>
      <c r="E67" s="10">
        <f t="shared" si="1"/>
        <v>-77388</v>
      </c>
      <c r="F67" s="10">
        <f t="shared" si="2"/>
        <v>-21563</v>
      </c>
      <c r="G67" s="10">
        <f t="shared" si="3"/>
        <v>-124095</v>
      </c>
      <c r="H67" s="10">
        <f t="shared" si="4"/>
        <v>5967</v>
      </c>
      <c r="I67" s="10">
        <f t="shared" si="5"/>
        <v>730</v>
      </c>
      <c r="J67" s="21">
        <f t="shared" si="6"/>
        <v>9249</v>
      </c>
      <c r="K67" s="21">
        <f t="shared" si="7"/>
        <v>15946</v>
      </c>
      <c r="L67" s="21"/>
      <c r="M67" s="10">
        <f t="shared" si="8"/>
        <v>62</v>
      </c>
      <c r="N67" s="10">
        <f t="shared" si="9"/>
        <v>86</v>
      </c>
      <c r="O67" s="10">
        <f t="shared" si="10"/>
        <v>75078</v>
      </c>
      <c r="P67" s="10">
        <f t="shared" si="11"/>
        <v>75226</v>
      </c>
      <c r="Q67" s="10">
        <f t="shared" si="12"/>
        <v>-7617</v>
      </c>
    </row>
    <row r="68" spans="1:17" ht="15.75" customHeight="1" x14ac:dyDescent="0.25">
      <c r="A68" s="52">
        <v>12310</v>
      </c>
      <c r="B68" s="53" t="s">
        <v>131</v>
      </c>
      <c r="C68" s="54">
        <v>8540.02</v>
      </c>
      <c r="D68" s="20">
        <f t="shared" si="0"/>
        <v>2.2307963564620093E-4</v>
      </c>
      <c r="E68" s="10">
        <f t="shared" si="1"/>
        <v>-76839</v>
      </c>
      <c r="F68" s="10">
        <f t="shared" si="2"/>
        <v>-21411</v>
      </c>
      <c r="G68" s="10">
        <f t="shared" si="3"/>
        <v>-123216</v>
      </c>
      <c r="H68" s="10">
        <f t="shared" si="4"/>
        <v>5924</v>
      </c>
      <c r="I68" s="10">
        <f t="shared" si="5"/>
        <v>725</v>
      </c>
      <c r="J68" s="21">
        <f t="shared" si="6"/>
        <v>9183</v>
      </c>
      <c r="K68" s="21">
        <f t="shared" si="7"/>
        <v>15832</v>
      </c>
      <c r="L68" s="21"/>
      <c r="M68" s="10">
        <f t="shared" si="8"/>
        <v>62</v>
      </c>
      <c r="N68" s="10">
        <f t="shared" si="9"/>
        <v>86</v>
      </c>
      <c r="O68" s="10">
        <f t="shared" si="10"/>
        <v>74546</v>
      </c>
      <c r="P68" s="10">
        <f t="shared" si="11"/>
        <v>74694</v>
      </c>
      <c r="Q68" s="10">
        <f t="shared" si="12"/>
        <v>-7563</v>
      </c>
    </row>
    <row r="69" spans="1:17" ht="15.75" customHeight="1" x14ac:dyDescent="0.25">
      <c r="A69" s="52">
        <v>12321</v>
      </c>
      <c r="B69" s="53" t="s">
        <v>132</v>
      </c>
      <c r="C69" s="54">
        <v>57.67</v>
      </c>
      <c r="D69" s="20">
        <f t="shared" si="0"/>
        <v>1.5064370560860988E-6</v>
      </c>
      <c r="E69" s="10">
        <f t="shared" si="1"/>
        <v>-519</v>
      </c>
      <c r="F69" s="10">
        <f t="shared" si="2"/>
        <v>-145</v>
      </c>
      <c r="G69" s="10">
        <f t="shared" si="3"/>
        <v>-832</v>
      </c>
      <c r="H69" s="10">
        <f t="shared" si="4"/>
        <v>40</v>
      </c>
      <c r="I69" s="10">
        <f t="shared" si="5"/>
        <v>5</v>
      </c>
      <c r="J69" s="21">
        <f t="shared" si="6"/>
        <v>62</v>
      </c>
      <c r="K69" s="21">
        <f t="shared" si="7"/>
        <v>107</v>
      </c>
      <c r="L69" s="21"/>
      <c r="M69" s="10">
        <f t="shared" si="8"/>
        <v>0</v>
      </c>
      <c r="N69" s="10">
        <f t="shared" si="9"/>
        <v>1</v>
      </c>
      <c r="O69" s="10">
        <f t="shared" si="10"/>
        <v>503</v>
      </c>
      <c r="P69" s="10">
        <f t="shared" si="11"/>
        <v>504</v>
      </c>
      <c r="Q69" s="10">
        <f t="shared" si="12"/>
        <v>-51</v>
      </c>
    </row>
    <row r="70" spans="1:17" ht="15.75" customHeight="1" x14ac:dyDescent="0.25">
      <c r="A70" s="52">
        <v>13201</v>
      </c>
      <c r="B70" s="53" t="s">
        <v>133</v>
      </c>
      <c r="C70" s="54">
        <v>57642.93</v>
      </c>
      <c r="D70" s="20">
        <f t="shared" si="0"/>
        <v>1.5057299423162315E-3</v>
      </c>
      <c r="E70" s="10">
        <f t="shared" si="1"/>
        <v>-518647</v>
      </c>
      <c r="F70" s="10">
        <f t="shared" si="2"/>
        <v>-144516</v>
      </c>
      <c r="G70" s="10">
        <f t="shared" si="3"/>
        <v>-831674</v>
      </c>
      <c r="H70" s="10">
        <f t="shared" si="4"/>
        <v>39987</v>
      </c>
      <c r="I70" s="10">
        <f t="shared" si="5"/>
        <v>4895</v>
      </c>
      <c r="J70" s="21">
        <f t="shared" si="6"/>
        <v>61983</v>
      </c>
      <c r="K70" s="21">
        <f t="shared" si="7"/>
        <v>106865</v>
      </c>
      <c r="L70" s="21"/>
      <c r="M70" s="10">
        <f t="shared" si="8"/>
        <v>417</v>
      </c>
      <c r="N70" s="10">
        <f t="shared" si="9"/>
        <v>578</v>
      </c>
      <c r="O70" s="10">
        <f t="shared" si="10"/>
        <v>503166</v>
      </c>
      <c r="P70" s="10">
        <f t="shared" si="11"/>
        <v>504161</v>
      </c>
      <c r="Q70" s="10">
        <f t="shared" si="12"/>
        <v>-51046</v>
      </c>
    </row>
    <row r="71" spans="1:17" ht="15.75" customHeight="1" x14ac:dyDescent="0.25">
      <c r="A71" s="52">
        <v>13301</v>
      </c>
      <c r="B71" s="53" t="s">
        <v>134</v>
      </c>
      <c r="C71" s="54">
        <v>21434.67</v>
      </c>
      <c r="D71" s="20">
        <f t="shared" si="0"/>
        <v>5.599095053403332E-4</v>
      </c>
      <c r="E71" s="10">
        <f t="shared" si="1"/>
        <v>-192860</v>
      </c>
      <c r="F71" s="10">
        <f t="shared" si="2"/>
        <v>-53739</v>
      </c>
      <c r="G71" s="10">
        <f t="shared" si="3"/>
        <v>-309260</v>
      </c>
      <c r="H71" s="10">
        <f t="shared" si="4"/>
        <v>14869</v>
      </c>
      <c r="I71" s="10">
        <f t="shared" si="5"/>
        <v>1820</v>
      </c>
      <c r="J71" s="21">
        <f t="shared" si="6"/>
        <v>23049</v>
      </c>
      <c r="K71" s="21">
        <f t="shared" si="7"/>
        <v>39738</v>
      </c>
      <c r="L71" s="21"/>
      <c r="M71" s="10">
        <f t="shared" si="8"/>
        <v>155</v>
      </c>
      <c r="N71" s="10">
        <f t="shared" si="9"/>
        <v>215</v>
      </c>
      <c r="O71" s="10">
        <f t="shared" si="10"/>
        <v>187104</v>
      </c>
      <c r="P71" s="10">
        <f t="shared" si="11"/>
        <v>187474</v>
      </c>
      <c r="Q71" s="10">
        <f t="shared" si="12"/>
        <v>-18982</v>
      </c>
    </row>
    <row r="72" spans="1:17" ht="15.75" customHeight="1" x14ac:dyDescent="0.25">
      <c r="A72" s="52">
        <v>13303</v>
      </c>
      <c r="B72" s="53" t="s">
        <v>135</v>
      </c>
      <c r="C72" s="54">
        <v>19171.88</v>
      </c>
      <c r="D72" s="20">
        <f t="shared" si="0"/>
        <v>5.0080163805853921E-4</v>
      </c>
      <c r="E72" s="10">
        <f t="shared" si="1"/>
        <v>-172500</v>
      </c>
      <c r="F72" s="10">
        <f t="shared" si="2"/>
        <v>-48066</v>
      </c>
      <c r="G72" s="10">
        <f t="shared" si="3"/>
        <v>-276612</v>
      </c>
      <c r="H72" s="10">
        <f t="shared" si="4"/>
        <v>13300</v>
      </c>
      <c r="I72" s="10">
        <f t="shared" si="5"/>
        <v>1628</v>
      </c>
      <c r="J72" s="21">
        <f t="shared" si="6"/>
        <v>20615</v>
      </c>
      <c r="K72" s="21">
        <f t="shared" si="7"/>
        <v>35543</v>
      </c>
      <c r="L72" s="21"/>
      <c r="M72" s="10">
        <f t="shared" si="8"/>
        <v>139</v>
      </c>
      <c r="N72" s="10">
        <f t="shared" si="9"/>
        <v>192</v>
      </c>
      <c r="O72" s="10">
        <f t="shared" si="10"/>
        <v>167352</v>
      </c>
      <c r="P72" s="10">
        <f t="shared" si="11"/>
        <v>167683</v>
      </c>
      <c r="Q72" s="10">
        <f t="shared" si="12"/>
        <v>-16978</v>
      </c>
    </row>
    <row r="73" spans="1:17" ht="15.75" customHeight="1" x14ac:dyDescent="0.25">
      <c r="A73" s="52">
        <v>13307</v>
      </c>
      <c r="B73" s="53" t="s">
        <v>136</v>
      </c>
      <c r="C73" s="54">
        <v>3769.35</v>
      </c>
      <c r="D73" s="20">
        <f t="shared" ref="D73:D136" si="13">+C73/$C$7</f>
        <v>9.8461739506817007E-5</v>
      </c>
      <c r="E73" s="10">
        <f t="shared" ref="E73:E136" si="14">ROUND(D73*$E$7,0)</f>
        <v>-33915</v>
      </c>
      <c r="F73" s="10">
        <f t="shared" ref="F73:F136" si="15">ROUND(D73*$F$7,0)</f>
        <v>-9450</v>
      </c>
      <c r="G73" s="10">
        <f t="shared" ref="G73:G136" si="16">ROUND(D73*$G$7,0)</f>
        <v>-54384</v>
      </c>
      <c r="H73" s="10">
        <f t="shared" ref="H73:H136" si="17">ROUND(D73*$H$7,0)</f>
        <v>2615</v>
      </c>
      <c r="I73" s="10">
        <f t="shared" ref="I73:I136" si="18">ROUND(D73*$I$7,0)</f>
        <v>320</v>
      </c>
      <c r="J73" s="21">
        <f t="shared" ref="J73:J136" si="19">ROUND(D73*$J$7,0)</f>
        <v>4053</v>
      </c>
      <c r="K73" s="21">
        <f t="shared" ref="K73:K136" si="20">ROUND(SUM(H73:J73),0)</f>
        <v>6988</v>
      </c>
      <c r="L73" s="21"/>
      <c r="M73" s="10">
        <f t="shared" ref="M73:M136" si="21">ROUND(D73*$M$7,0)</f>
        <v>27</v>
      </c>
      <c r="N73" s="10">
        <f t="shared" ref="N73:N136" si="22">ROUND(D73*$N$7,0)</f>
        <v>38</v>
      </c>
      <c r="O73" s="10">
        <f t="shared" ref="O73:O136" si="23">ROUND(D73*$O$7,0)</f>
        <v>32903</v>
      </c>
      <c r="P73" s="10">
        <f t="shared" ref="P73:P136" si="24">ROUND(SUM(M73:O73),0)</f>
        <v>32968</v>
      </c>
      <c r="Q73" s="10">
        <f t="shared" ref="Q73:Q136" si="25">ROUND(D73*$Q$7,0)</f>
        <v>-3338</v>
      </c>
    </row>
    <row r="74" spans="1:17" ht="15.75" customHeight="1" x14ac:dyDescent="0.25">
      <c r="A74" s="52">
        <v>13323</v>
      </c>
      <c r="B74" s="53" t="s">
        <v>137</v>
      </c>
      <c r="C74" s="54">
        <v>16546.86</v>
      </c>
      <c r="D74" s="20">
        <f t="shared" si="13"/>
        <v>4.3223171607194083E-4</v>
      </c>
      <c r="E74" s="10">
        <f t="shared" si="14"/>
        <v>-148882</v>
      </c>
      <c r="F74" s="10">
        <f t="shared" si="15"/>
        <v>-41484</v>
      </c>
      <c r="G74" s="10">
        <f t="shared" si="16"/>
        <v>-238739</v>
      </c>
      <c r="H74" s="10">
        <f t="shared" si="17"/>
        <v>11479</v>
      </c>
      <c r="I74" s="10">
        <f t="shared" si="18"/>
        <v>1405</v>
      </c>
      <c r="J74" s="21">
        <f t="shared" si="19"/>
        <v>17793</v>
      </c>
      <c r="K74" s="21">
        <f t="shared" si="20"/>
        <v>30677</v>
      </c>
      <c r="L74" s="21"/>
      <c r="M74" s="10">
        <f t="shared" si="21"/>
        <v>120</v>
      </c>
      <c r="N74" s="10">
        <f t="shared" si="22"/>
        <v>166</v>
      </c>
      <c r="O74" s="10">
        <f t="shared" si="23"/>
        <v>144438</v>
      </c>
      <c r="P74" s="10">
        <f t="shared" si="24"/>
        <v>144724</v>
      </c>
      <c r="Q74" s="10">
        <f t="shared" si="25"/>
        <v>-14653</v>
      </c>
    </row>
    <row r="75" spans="1:17" ht="15.75" customHeight="1" x14ac:dyDescent="0.25">
      <c r="A75" s="52">
        <v>14201</v>
      </c>
      <c r="B75" s="53" t="s">
        <v>138</v>
      </c>
      <c r="C75" s="54">
        <v>134083.01999999999</v>
      </c>
      <c r="D75" s="20">
        <f t="shared" si="13"/>
        <v>3.5024732082527049E-3</v>
      </c>
      <c r="E75" s="10">
        <f t="shared" si="14"/>
        <v>-1206422</v>
      </c>
      <c r="F75" s="10">
        <f t="shared" si="15"/>
        <v>-336158</v>
      </c>
      <c r="G75" s="10">
        <f t="shared" si="16"/>
        <v>-1934553</v>
      </c>
      <c r="H75" s="10">
        <f t="shared" si="17"/>
        <v>93013</v>
      </c>
      <c r="I75" s="10">
        <f t="shared" si="18"/>
        <v>11385</v>
      </c>
      <c r="J75" s="21">
        <f t="shared" si="19"/>
        <v>144179</v>
      </c>
      <c r="K75" s="21">
        <f t="shared" si="20"/>
        <v>248577</v>
      </c>
      <c r="L75" s="21"/>
      <c r="M75" s="10">
        <f t="shared" si="21"/>
        <v>970</v>
      </c>
      <c r="N75" s="10">
        <f t="shared" si="22"/>
        <v>1345</v>
      </c>
      <c r="O75" s="10">
        <f t="shared" si="23"/>
        <v>1170412</v>
      </c>
      <c r="P75" s="10">
        <f t="shared" si="24"/>
        <v>1172727</v>
      </c>
      <c r="Q75" s="10">
        <f t="shared" si="25"/>
        <v>-118739</v>
      </c>
    </row>
    <row r="76" spans="1:17" ht="15.75" customHeight="1" x14ac:dyDescent="0.25">
      <c r="A76" s="52">
        <v>14302</v>
      </c>
      <c r="B76" s="53" t="s">
        <v>139</v>
      </c>
      <c r="C76" s="54">
        <v>2718.54</v>
      </c>
      <c r="D76" s="20">
        <f t="shared" si="13"/>
        <v>7.1012821128009422E-5</v>
      </c>
      <c r="E76" s="10">
        <f t="shared" si="14"/>
        <v>-24460</v>
      </c>
      <c r="F76" s="10">
        <f t="shared" si="15"/>
        <v>-6816</v>
      </c>
      <c r="G76" s="10">
        <f t="shared" si="16"/>
        <v>-39223</v>
      </c>
      <c r="H76" s="10">
        <f t="shared" si="17"/>
        <v>1886</v>
      </c>
      <c r="I76" s="10">
        <f t="shared" si="18"/>
        <v>231</v>
      </c>
      <c r="J76" s="21">
        <f t="shared" si="19"/>
        <v>2923</v>
      </c>
      <c r="K76" s="21">
        <f t="shared" si="20"/>
        <v>5040</v>
      </c>
      <c r="L76" s="21"/>
      <c r="M76" s="10">
        <f t="shared" si="21"/>
        <v>20</v>
      </c>
      <c r="N76" s="10">
        <f t="shared" si="22"/>
        <v>27</v>
      </c>
      <c r="O76" s="10">
        <f t="shared" si="23"/>
        <v>23730</v>
      </c>
      <c r="P76" s="10">
        <f t="shared" si="24"/>
        <v>23777</v>
      </c>
      <c r="Q76" s="10">
        <f t="shared" si="25"/>
        <v>-2407</v>
      </c>
    </row>
    <row r="77" spans="1:17" ht="15.75" customHeight="1" x14ac:dyDescent="0.25">
      <c r="A77" s="52">
        <v>14308</v>
      </c>
      <c r="B77" s="53" t="s">
        <v>140</v>
      </c>
      <c r="C77" s="54">
        <v>22230.49</v>
      </c>
      <c r="D77" s="20">
        <f t="shared" si="13"/>
        <v>5.80697657550745E-4</v>
      </c>
      <c r="E77" s="10">
        <f t="shared" si="14"/>
        <v>-200020</v>
      </c>
      <c r="F77" s="10">
        <f t="shared" si="15"/>
        <v>-55734</v>
      </c>
      <c r="G77" s="10">
        <f t="shared" si="16"/>
        <v>-320742</v>
      </c>
      <c r="H77" s="10">
        <f t="shared" si="17"/>
        <v>15421</v>
      </c>
      <c r="I77" s="10">
        <f t="shared" si="18"/>
        <v>1888</v>
      </c>
      <c r="J77" s="21">
        <f t="shared" si="19"/>
        <v>23904</v>
      </c>
      <c r="K77" s="21">
        <f t="shared" si="20"/>
        <v>41213</v>
      </c>
      <c r="L77" s="21"/>
      <c r="M77" s="10">
        <f t="shared" si="21"/>
        <v>161</v>
      </c>
      <c r="N77" s="10">
        <f t="shared" si="22"/>
        <v>223</v>
      </c>
      <c r="O77" s="10">
        <f t="shared" si="23"/>
        <v>194050</v>
      </c>
      <c r="P77" s="10">
        <f t="shared" si="24"/>
        <v>194434</v>
      </c>
      <c r="Q77" s="10">
        <f t="shared" si="25"/>
        <v>-19687</v>
      </c>
    </row>
    <row r="78" spans="1:17" ht="15.75" customHeight="1" x14ac:dyDescent="0.25">
      <c r="A78" s="52">
        <v>14309</v>
      </c>
      <c r="B78" s="53" t="s">
        <v>141</v>
      </c>
      <c r="C78" s="54">
        <v>13100.86</v>
      </c>
      <c r="D78" s="20">
        <f t="shared" si="13"/>
        <v>3.4221642050626203E-4</v>
      </c>
      <c r="E78" s="10">
        <f t="shared" si="14"/>
        <v>-117876</v>
      </c>
      <c r="F78" s="10">
        <f t="shared" si="15"/>
        <v>-32845</v>
      </c>
      <c r="G78" s="10">
        <f t="shared" si="16"/>
        <v>-189020</v>
      </c>
      <c r="H78" s="10">
        <f t="shared" si="17"/>
        <v>9088</v>
      </c>
      <c r="I78" s="10">
        <f t="shared" si="18"/>
        <v>1112</v>
      </c>
      <c r="J78" s="21">
        <f t="shared" si="19"/>
        <v>14087</v>
      </c>
      <c r="K78" s="21">
        <f t="shared" si="20"/>
        <v>24287</v>
      </c>
      <c r="L78" s="21"/>
      <c r="M78" s="10">
        <f t="shared" si="21"/>
        <v>95</v>
      </c>
      <c r="N78" s="10">
        <f t="shared" si="22"/>
        <v>131</v>
      </c>
      <c r="O78" s="10">
        <f t="shared" si="23"/>
        <v>114358</v>
      </c>
      <c r="P78" s="10">
        <f t="shared" si="24"/>
        <v>114584</v>
      </c>
      <c r="Q78" s="10">
        <f t="shared" si="25"/>
        <v>-11602</v>
      </c>
    </row>
    <row r="79" spans="1:17" ht="15.75" customHeight="1" x14ac:dyDescent="0.25">
      <c r="A79" s="52">
        <v>15201</v>
      </c>
      <c r="B79" s="53" t="s">
        <v>142</v>
      </c>
      <c r="C79" s="54">
        <v>24647.64</v>
      </c>
      <c r="D79" s="20">
        <f t="shared" si="13"/>
        <v>6.4383766674302014E-4</v>
      </c>
      <c r="E79" s="10">
        <f t="shared" si="14"/>
        <v>-221769</v>
      </c>
      <c r="F79" s="10">
        <f t="shared" si="15"/>
        <v>-61794</v>
      </c>
      <c r="G79" s="10">
        <f t="shared" si="16"/>
        <v>-355617</v>
      </c>
      <c r="H79" s="10">
        <f t="shared" si="17"/>
        <v>17098</v>
      </c>
      <c r="I79" s="10">
        <f t="shared" si="18"/>
        <v>2093</v>
      </c>
      <c r="J79" s="21">
        <f t="shared" si="19"/>
        <v>26503</v>
      </c>
      <c r="K79" s="21">
        <f t="shared" si="20"/>
        <v>45694</v>
      </c>
      <c r="L79" s="21"/>
      <c r="M79" s="10">
        <f t="shared" si="21"/>
        <v>178</v>
      </c>
      <c r="N79" s="10">
        <f t="shared" si="22"/>
        <v>247</v>
      </c>
      <c r="O79" s="10">
        <f t="shared" si="23"/>
        <v>215150</v>
      </c>
      <c r="P79" s="10">
        <f t="shared" si="24"/>
        <v>215575</v>
      </c>
      <c r="Q79" s="10">
        <f t="shared" si="25"/>
        <v>-21827</v>
      </c>
    </row>
    <row r="80" spans="1:17" ht="15.75" customHeight="1" x14ac:dyDescent="0.25">
      <c r="A80" s="52">
        <v>15302</v>
      </c>
      <c r="B80" s="53" t="s">
        <v>143</v>
      </c>
      <c r="C80" s="54">
        <v>91510.33</v>
      </c>
      <c r="D80" s="20">
        <f t="shared" si="13"/>
        <v>2.3904031927634373E-3</v>
      </c>
      <c r="E80" s="10">
        <f t="shared" si="14"/>
        <v>-823371</v>
      </c>
      <c r="F80" s="10">
        <f t="shared" si="15"/>
        <v>-229424</v>
      </c>
      <c r="G80" s="10">
        <f t="shared" si="16"/>
        <v>-1320313</v>
      </c>
      <c r="H80" s="10">
        <f t="shared" si="17"/>
        <v>63481</v>
      </c>
      <c r="I80" s="10">
        <f t="shared" si="18"/>
        <v>7770</v>
      </c>
      <c r="J80" s="21">
        <f t="shared" si="19"/>
        <v>98400</v>
      </c>
      <c r="K80" s="21">
        <f t="shared" si="20"/>
        <v>169651</v>
      </c>
      <c r="L80" s="21"/>
      <c r="M80" s="10">
        <f t="shared" si="21"/>
        <v>662</v>
      </c>
      <c r="N80" s="10">
        <f t="shared" si="22"/>
        <v>918</v>
      </c>
      <c r="O80" s="10">
        <f t="shared" si="23"/>
        <v>798795</v>
      </c>
      <c r="P80" s="10">
        <f t="shared" si="24"/>
        <v>800375</v>
      </c>
      <c r="Q80" s="10">
        <f t="shared" si="25"/>
        <v>-81038</v>
      </c>
    </row>
    <row r="81" spans="1:17" ht="15.75" customHeight="1" x14ac:dyDescent="0.25">
      <c r="A81" s="52">
        <v>15305</v>
      </c>
      <c r="B81" s="53" t="s">
        <v>144</v>
      </c>
      <c r="C81" s="54">
        <v>57.66</v>
      </c>
      <c r="D81" s="20">
        <f t="shared" si="13"/>
        <v>1.5061758393258966E-6</v>
      </c>
      <c r="E81" s="10">
        <f t="shared" si="14"/>
        <v>-519</v>
      </c>
      <c r="F81" s="10">
        <f t="shared" si="15"/>
        <v>-145</v>
      </c>
      <c r="G81" s="10">
        <f t="shared" si="16"/>
        <v>-832</v>
      </c>
      <c r="H81" s="10">
        <f t="shared" si="17"/>
        <v>40</v>
      </c>
      <c r="I81" s="10">
        <f t="shared" si="18"/>
        <v>5</v>
      </c>
      <c r="J81" s="21">
        <f t="shared" si="19"/>
        <v>62</v>
      </c>
      <c r="K81" s="21">
        <f t="shared" si="20"/>
        <v>107</v>
      </c>
      <c r="L81" s="21"/>
      <c r="M81" s="10">
        <f t="shared" si="21"/>
        <v>0</v>
      </c>
      <c r="N81" s="10">
        <f t="shared" si="22"/>
        <v>1</v>
      </c>
      <c r="O81" s="10">
        <f t="shared" si="23"/>
        <v>503</v>
      </c>
      <c r="P81" s="10">
        <f t="shared" si="24"/>
        <v>504</v>
      </c>
      <c r="Q81" s="10">
        <f t="shared" si="25"/>
        <v>-51</v>
      </c>
    </row>
    <row r="82" spans="1:17" ht="15.75" customHeight="1" x14ac:dyDescent="0.25">
      <c r="A82" s="52">
        <v>16201</v>
      </c>
      <c r="B82" s="53" t="s">
        <v>145</v>
      </c>
      <c r="C82" s="54">
        <v>84005.07</v>
      </c>
      <c r="D82" s="20">
        <f t="shared" si="13"/>
        <v>2.1943532225959196E-3</v>
      </c>
      <c r="E82" s="10">
        <f t="shared" si="14"/>
        <v>-755842</v>
      </c>
      <c r="F82" s="10">
        <f t="shared" si="15"/>
        <v>-210608</v>
      </c>
      <c r="G82" s="10">
        <f t="shared" si="16"/>
        <v>-1212027</v>
      </c>
      <c r="H82" s="10">
        <f t="shared" si="17"/>
        <v>58274</v>
      </c>
      <c r="I82" s="10">
        <f t="shared" si="18"/>
        <v>7133</v>
      </c>
      <c r="J82" s="21">
        <f t="shared" si="19"/>
        <v>90330</v>
      </c>
      <c r="K82" s="21">
        <f t="shared" si="20"/>
        <v>155737</v>
      </c>
      <c r="L82" s="21"/>
      <c r="M82" s="10">
        <f t="shared" si="21"/>
        <v>607</v>
      </c>
      <c r="N82" s="10">
        <f t="shared" si="22"/>
        <v>843</v>
      </c>
      <c r="O82" s="10">
        <f t="shared" si="23"/>
        <v>733281</v>
      </c>
      <c r="P82" s="10">
        <f t="shared" si="24"/>
        <v>734731</v>
      </c>
      <c r="Q82" s="10">
        <f t="shared" si="25"/>
        <v>-74392</v>
      </c>
    </row>
    <row r="83" spans="1:17" ht="15.75" customHeight="1" x14ac:dyDescent="0.25">
      <c r="A83" s="52">
        <v>16302</v>
      </c>
      <c r="B83" s="53" t="s">
        <v>146</v>
      </c>
      <c r="C83" s="54">
        <v>192.2</v>
      </c>
      <c r="D83" s="20">
        <f t="shared" si="13"/>
        <v>5.0205861310863216E-6</v>
      </c>
      <c r="E83" s="10">
        <f t="shared" si="14"/>
        <v>-1729</v>
      </c>
      <c r="F83" s="10">
        <f t="shared" si="15"/>
        <v>-482</v>
      </c>
      <c r="G83" s="10">
        <f t="shared" si="16"/>
        <v>-2773</v>
      </c>
      <c r="H83" s="10">
        <f t="shared" si="17"/>
        <v>133</v>
      </c>
      <c r="I83" s="10">
        <f t="shared" si="18"/>
        <v>16</v>
      </c>
      <c r="J83" s="21">
        <f t="shared" si="19"/>
        <v>207</v>
      </c>
      <c r="K83" s="21">
        <f t="shared" si="20"/>
        <v>356</v>
      </c>
      <c r="L83" s="21"/>
      <c r="M83" s="10">
        <f t="shared" si="21"/>
        <v>1</v>
      </c>
      <c r="N83" s="10">
        <f t="shared" si="22"/>
        <v>2</v>
      </c>
      <c r="O83" s="10">
        <f t="shared" si="23"/>
        <v>1678</v>
      </c>
      <c r="P83" s="10">
        <f t="shared" si="24"/>
        <v>1681</v>
      </c>
      <c r="Q83" s="10">
        <f t="shared" si="25"/>
        <v>-170</v>
      </c>
    </row>
    <row r="84" spans="1:17" ht="15.75" customHeight="1" x14ac:dyDescent="0.25">
      <c r="A84" s="52">
        <v>16303</v>
      </c>
      <c r="B84" s="53" t="s">
        <v>147</v>
      </c>
      <c r="C84" s="54">
        <v>50380.35</v>
      </c>
      <c r="D84" s="20">
        <f t="shared" si="13"/>
        <v>1.3160191804853006E-3</v>
      </c>
      <c r="E84" s="10">
        <f t="shared" si="14"/>
        <v>-453301</v>
      </c>
      <c r="F84" s="10">
        <f t="shared" si="15"/>
        <v>-126308</v>
      </c>
      <c r="G84" s="10">
        <f t="shared" si="16"/>
        <v>-726889</v>
      </c>
      <c r="H84" s="10">
        <f t="shared" si="17"/>
        <v>34949</v>
      </c>
      <c r="I84" s="10">
        <f t="shared" si="18"/>
        <v>4278</v>
      </c>
      <c r="J84" s="21">
        <f t="shared" si="19"/>
        <v>54174</v>
      </c>
      <c r="K84" s="21">
        <f t="shared" si="20"/>
        <v>93401</v>
      </c>
      <c r="L84" s="21"/>
      <c r="M84" s="10">
        <f t="shared" si="21"/>
        <v>364</v>
      </c>
      <c r="N84" s="10">
        <f t="shared" si="22"/>
        <v>506</v>
      </c>
      <c r="O84" s="10">
        <f t="shared" si="23"/>
        <v>439771</v>
      </c>
      <c r="P84" s="10">
        <f t="shared" si="24"/>
        <v>440641</v>
      </c>
      <c r="Q84" s="10">
        <f t="shared" si="25"/>
        <v>-44615</v>
      </c>
    </row>
    <row r="85" spans="1:17" ht="15.75" customHeight="1" x14ac:dyDescent="0.25">
      <c r="A85" s="52">
        <v>16304</v>
      </c>
      <c r="B85" s="53" t="s">
        <v>148</v>
      </c>
      <c r="C85" s="54">
        <v>25986.35</v>
      </c>
      <c r="D85" s="20">
        <f t="shared" si="13"/>
        <v>6.7880701564804918E-4</v>
      </c>
      <c r="E85" s="10">
        <f t="shared" si="14"/>
        <v>-233814</v>
      </c>
      <c r="F85" s="10">
        <f t="shared" si="15"/>
        <v>-65150</v>
      </c>
      <c r="G85" s="10">
        <f t="shared" si="16"/>
        <v>-374932</v>
      </c>
      <c r="H85" s="10">
        <f t="shared" si="17"/>
        <v>18027</v>
      </c>
      <c r="I85" s="10">
        <f t="shared" si="18"/>
        <v>2207</v>
      </c>
      <c r="J85" s="21">
        <f t="shared" si="19"/>
        <v>27943</v>
      </c>
      <c r="K85" s="21">
        <f t="shared" si="20"/>
        <v>48177</v>
      </c>
      <c r="L85" s="21"/>
      <c r="M85" s="10">
        <f t="shared" si="21"/>
        <v>188</v>
      </c>
      <c r="N85" s="10">
        <f t="shared" si="22"/>
        <v>261</v>
      </c>
      <c r="O85" s="10">
        <f t="shared" si="23"/>
        <v>226835</v>
      </c>
      <c r="P85" s="10">
        <f t="shared" si="24"/>
        <v>227284</v>
      </c>
      <c r="Q85" s="10">
        <f t="shared" si="25"/>
        <v>-23013</v>
      </c>
    </row>
    <row r="86" spans="1:17" ht="15.75" customHeight="1" x14ac:dyDescent="0.25">
      <c r="A86" s="52">
        <v>16305</v>
      </c>
      <c r="B86" s="53" t="s">
        <v>149</v>
      </c>
      <c r="C86" s="54">
        <v>25030.03</v>
      </c>
      <c r="D86" s="20">
        <f t="shared" si="13"/>
        <v>6.5382633443639214E-4</v>
      </c>
      <c r="E86" s="10">
        <f t="shared" si="14"/>
        <v>-225210</v>
      </c>
      <c r="F86" s="10">
        <f t="shared" si="15"/>
        <v>-62752</v>
      </c>
      <c r="G86" s="10">
        <f t="shared" si="16"/>
        <v>-361134</v>
      </c>
      <c r="H86" s="10">
        <f t="shared" si="17"/>
        <v>17363</v>
      </c>
      <c r="I86" s="10">
        <f t="shared" si="18"/>
        <v>2125</v>
      </c>
      <c r="J86" s="21">
        <f t="shared" si="19"/>
        <v>26915</v>
      </c>
      <c r="K86" s="21">
        <f t="shared" si="20"/>
        <v>46403</v>
      </c>
      <c r="L86" s="21"/>
      <c r="M86" s="10">
        <f t="shared" si="21"/>
        <v>181</v>
      </c>
      <c r="N86" s="10">
        <f t="shared" si="22"/>
        <v>251</v>
      </c>
      <c r="O86" s="10">
        <f t="shared" si="23"/>
        <v>218487</v>
      </c>
      <c r="P86" s="10">
        <f t="shared" si="24"/>
        <v>218919</v>
      </c>
      <c r="Q86" s="10">
        <f t="shared" si="25"/>
        <v>-22166</v>
      </c>
    </row>
    <row r="87" spans="1:17" ht="15.75" customHeight="1" x14ac:dyDescent="0.25">
      <c r="A87" s="52">
        <v>16306</v>
      </c>
      <c r="B87" s="53" t="s">
        <v>150</v>
      </c>
      <c r="C87" s="54">
        <v>5317.81</v>
      </c>
      <c r="D87" s="20">
        <f t="shared" si="13"/>
        <v>1.3891010995708717E-4</v>
      </c>
      <c r="E87" s="10">
        <f t="shared" si="14"/>
        <v>-47847</v>
      </c>
      <c r="F87" s="10">
        <f t="shared" si="15"/>
        <v>-13332</v>
      </c>
      <c r="G87" s="10">
        <f t="shared" si="16"/>
        <v>-76726</v>
      </c>
      <c r="H87" s="10">
        <f t="shared" si="17"/>
        <v>3689</v>
      </c>
      <c r="I87" s="10">
        <f t="shared" si="18"/>
        <v>452</v>
      </c>
      <c r="J87" s="21">
        <f t="shared" si="19"/>
        <v>5718</v>
      </c>
      <c r="K87" s="21">
        <f t="shared" si="20"/>
        <v>9859</v>
      </c>
      <c r="L87" s="21"/>
      <c r="M87" s="10">
        <f t="shared" si="21"/>
        <v>38</v>
      </c>
      <c r="N87" s="10">
        <f t="shared" si="22"/>
        <v>53</v>
      </c>
      <c r="O87" s="10">
        <f t="shared" si="23"/>
        <v>46419</v>
      </c>
      <c r="P87" s="10">
        <f t="shared" si="24"/>
        <v>46510</v>
      </c>
      <c r="Q87" s="10">
        <f t="shared" si="25"/>
        <v>-4709</v>
      </c>
    </row>
    <row r="88" spans="1:17" ht="15.75" customHeight="1" x14ac:dyDescent="0.25">
      <c r="A88" s="52">
        <v>16307</v>
      </c>
      <c r="B88" s="53" t="s">
        <v>151</v>
      </c>
      <c r="C88" s="54">
        <v>9239.0300000000007</v>
      </c>
      <c r="D88" s="20">
        <f t="shared" si="13"/>
        <v>2.4133894840109503E-4</v>
      </c>
      <c r="E88" s="10">
        <f t="shared" si="14"/>
        <v>-83129</v>
      </c>
      <c r="F88" s="10">
        <f t="shared" si="15"/>
        <v>-23163</v>
      </c>
      <c r="G88" s="10">
        <f t="shared" si="16"/>
        <v>-133301</v>
      </c>
      <c r="H88" s="10">
        <f t="shared" si="17"/>
        <v>6409</v>
      </c>
      <c r="I88" s="10">
        <f t="shared" si="18"/>
        <v>785</v>
      </c>
      <c r="J88" s="21">
        <f t="shared" si="19"/>
        <v>9935</v>
      </c>
      <c r="K88" s="21">
        <f t="shared" si="20"/>
        <v>17129</v>
      </c>
      <c r="L88" s="21"/>
      <c r="M88" s="10">
        <f t="shared" si="21"/>
        <v>67</v>
      </c>
      <c r="N88" s="10">
        <f t="shared" si="22"/>
        <v>93</v>
      </c>
      <c r="O88" s="10">
        <f t="shared" si="23"/>
        <v>80648</v>
      </c>
      <c r="P88" s="10">
        <f t="shared" si="24"/>
        <v>80808</v>
      </c>
      <c r="Q88" s="10">
        <f t="shared" si="25"/>
        <v>-8182</v>
      </c>
    </row>
    <row r="89" spans="1:17" ht="15.75" customHeight="1" x14ac:dyDescent="0.25">
      <c r="A89" s="52">
        <v>17201</v>
      </c>
      <c r="B89" s="53" t="s">
        <v>152</v>
      </c>
      <c r="C89" s="54">
        <v>138515.85</v>
      </c>
      <c r="D89" s="20">
        <f t="shared" si="13"/>
        <v>3.6182661573654182E-3</v>
      </c>
      <c r="E89" s="10">
        <f t="shared" si="14"/>
        <v>-1246307</v>
      </c>
      <c r="F89" s="10">
        <f t="shared" si="15"/>
        <v>-347271</v>
      </c>
      <c r="G89" s="10">
        <f t="shared" si="16"/>
        <v>-1998510</v>
      </c>
      <c r="H89" s="10">
        <f t="shared" si="17"/>
        <v>96088</v>
      </c>
      <c r="I89" s="10">
        <f t="shared" si="18"/>
        <v>11762</v>
      </c>
      <c r="J89" s="21">
        <f t="shared" si="19"/>
        <v>148945</v>
      </c>
      <c r="K89" s="21">
        <f t="shared" si="20"/>
        <v>256795</v>
      </c>
      <c r="L89" s="21"/>
      <c r="M89" s="10">
        <f t="shared" si="21"/>
        <v>1002</v>
      </c>
      <c r="N89" s="10">
        <f t="shared" si="22"/>
        <v>1390</v>
      </c>
      <c r="O89" s="10">
        <f t="shared" si="23"/>
        <v>1209107</v>
      </c>
      <c r="P89" s="10">
        <f t="shared" si="24"/>
        <v>1211499</v>
      </c>
      <c r="Q89" s="10">
        <f t="shared" si="25"/>
        <v>-122665</v>
      </c>
    </row>
    <row r="90" spans="1:17" ht="15.75" customHeight="1" x14ac:dyDescent="0.25">
      <c r="A90" s="52">
        <v>17303</v>
      </c>
      <c r="B90" s="53" t="s">
        <v>153</v>
      </c>
      <c r="C90" s="54">
        <v>147944.91</v>
      </c>
      <c r="D90" s="20">
        <f t="shared" si="13"/>
        <v>3.8645690078606357E-3</v>
      </c>
      <c r="E90" s="10">
        <f t="shared" si="14"/>
        <v>-1331145</v>
      </c>
      <c r="F90" s="10">
        <f t="shared" si="15"/>
        <v>-370911</v>
      </c>
      <c r="G90" s="10">
        <f t="shared" si="16"/>
        <v>-2134553</v>
      </c>
      <c r="H90" s="10">
        <f t="shared" si="17"/>
        <v>102629</v>
      </c>
      <c r="I90" s="10">
        <f t="shared" si="18"/>
        <v>12562</v>
      </c>
      <c r="J90" s="21">
        <f t="shared" si="19"/>
        <v>159084</v>
      </c>
      <c r="K90" s="21">
        <f t="shared" si="20"/>
        <v>274275</v>
      </c>
      <c r="L90" s="21"/>
      <c r="M90" s="10">
        <f t="shared" si="21"/>
        <v>1070</v>
      </c>
      <c r="N90" s="10">
        <f t="shared" si="22"/>
        <v>1485</v>
      </c>
      <c r="O90" s="10">
        <f t="shared" si="23"/>
        <v>1291413</v>
      </c>
      <c r="P90" s="10">
        <f t="shared" si="24"/>
        <v>1293968</v>
      </c>
      <c r="Q90" s="10">
        <f t="shared" si="25"/>
        <v>-131015</v>
      </c>
    </row>
    <row r="91" spans="1:17" ht="15.75" customHeight="1" x14ac:dyDescent="0.25">
      <c r="A91" s="52">
        <v>17305</v>
      </c>
      <c r="B91" s="53" t="s">
        <v>154</v>
      </c>
      <c r="C91" s="54">
        <v>13.45</v>
      </c>
      <c r="D91" s="20">
        <f t="shared" si="13"/>
        <v>3.5133654247196165E-7</v>
      </c>
      <c r="E91" s="10">
        <f t="shared" si="14"/>
        <v>-121</v>
      </c>
      <c r="F91" s="10">
        <f t="shared" si="15"/>
        <v>-34</v>
      </c>
      <c r="G91" s="10">
        <f t="shared" si="16"/>
        <v>-194</v>
      </c>
      <c r="H91" s="10">
        <f t="shared" si="17"/>
        <v>9</v>
      </c>
      <c r="I91" s="10">
        <f t="shared" si="18"/>
        <v>1</v>
      </c>
      <c r="J91" s="21">
        <f t="shared" si="19"/>
        <v>14</v>
      </c>
      <c r="K91" s="21">
        <f t="shared" si="20"/>
        <v>24</v>
      </c>
      <c r="L91" s="21"/>
      <c r="M91" s="10">
        <f t="shared" si="21"/>
        <v>0</v>
      </c>
      <c r="N91" s="10">
        <f t="shared" si="22"/>
        <v>0</v>
      </c>
      <c r="O91" s="10">
        <f t="shared" si="23"/>
        <v>117</v>
      </c>
      <c r="P91" s="10">
        <f t="shared" si="24"/>
        <v>117</v>
      </c>
      <c r="Q91" s="10">
        <f t="shared" si="25"/>
        <v>-12</v>
      </c>
    </row>
    <row r="92" spans="1:17" ht="15.75" customHeight="1" x14ac:dyDescent="0.25">
      <c r="A92" s="52">
        <v>17308</v>
      </c>
      <c r="B92" s="53" t="s">
        <v>155</v>
      </c>
      <c r="C92" s="54">
        <v>4150.12</v>
      </c>
      <c r="D92" s="20">
        <f t="shared" si="13"/>
        <v>1.0840809008503626E-4</v>
      </c>
      <c r="E92" s="10">
        <f t="shared" si="14"/>
        <v>-37341</v>
      </c>
      <c r="F92" s="10">
        <f t="shared" si="15"/>
        <v>-10405</v>
      </c>
      <c r="G92" s="10">
        <f t="shared" si="16"/>
        <v>-59878</v>
      </c>
      <c r="H92" s="10">
        <f t="shared" si="17"/>
        <v>2879</v>
      </c>
      <c r="I92" s="10">
        <f t="shared" si="18"/>
        <v>352</v>
      </c>
      <c r="J92" s="21">
        <f t="shared" si="19"/>
        <v>4463</v>
      </c>
      <c r="K92" s="21">
        <f t="shared" si="20"/>
        <v>7694</v>
      </c>
      <c r="L92" s="21"/>
      <c r="M92" s="10">
        <f t="shared" si="21"/>
        <v>30</v>
      </c>
      <c r="N92" s="10">
        <f t="shared" si="22"/>
        <v>42</v>
      </c>
      <c r="O92" s="10">
        <f t="shared" si="23"/>
        <v>36226</v>
      </c>
      <c r="P92" s="10">
        <f t="shared" si="24"/>
        <v>36298</v>
      </c>
      <c r="Q92" s="10">
        <f t="shared" si="25"/>
        <v>-3675</v>
      </c>
    </row>
    <row r="93" spans="1:17" ht="15.75" customHeight="1" x14ac:dyDescent="0.25">
      <c r="A93" s="52">
        <v>18201</v>
      </c>
      <c r="B93" s="53" t="s">
        <v>156</v>
      </c>
      <c r="C93" s="54">
        <v>22238.29</v>
      </c>
      <c r="D93" s="20">
        <f t="shared" si="13"/>
        <v>5.8090140662370269E-4</v>
      </c>
      <c r="E93" s="10">
        <f t="shared" si="14"/>
        <v>-200091</v>
      </c>
      <c r="F93" s="10">
        <f t="shared" si="15"/>
        <v>-55753</v>
      </c>
      <c r="G93" s="10">
        <f t="shared" si="16"/>
        <v>-320855</v>
      </c>
      <c r="H93" s="10">
        <f t="shared" si="17"/>
        <v>15427</v>
      </c>
      <c r="I93" s="10">
        <f t="shared" si="18"/>
        <v>1888</v>
      </c>
      <c r="J93" s="21">
        <f t="shared" si="19"/>
        <v>23913</v>
      </c>
      <c r="K93" s="21">
        <f t="shared" si="20"/>
        <v>41228</v>
      </c>
      <c r="L93" s="21"/>
      <c r="M93" s="10">
        <f t="shared" si="21"/>
        <v>161</v>
      </c>
      <c r="N93" s="10">
        <f t="shared" si="22"/>
        <v>223</v>
      </c>
      <c r="O93" s="10">
        <f t="shared" si="23"/>
        <v>194118</v>
      </c>
      <c r="P93" s="10">
        <f t="shared" si="24"/>
        <v>194502</v>
      </c>
      <c r="Q93" s="10">
        <f t="shared" si="25"/>
        <v>-19693</v>
      </c>
    </row>
    <row r="94" spans="1:17" ht="15.75" customHeight="1" x14ac:dyDescent="0.25">
      <c r="A94" s="52">
        <v>18302</v>
      </c>
      <c r="B94" s="53" t="s">
        <v>157</v>
      </c>
      <c r="C94" s="54">
        <v>47546.5</v>
      </c>
      <c r="D94" s="20">
        <f t="shared" si="13"/>
        <v>1.2419942688953996E-3</v>
      </c>
      <c r="E94" s="10">
        <f t="shared" si="14"/>
        <v>-427803</v>
      </c>
      <c r="F94" s="10">
        <f t="shared" si="15"/>
        <v>-119203</v>
      </c>
      <c r="G94" s="10">
        <f t="shared" si="16"/>
        <v>-686002</v>
      </c>
      <c r="H94" s="10">
        <f t="shared" si="17"/>
        <v>32983</v>
      </c>
      <c r="I94" s="10">
        <f t="shared" si="18"/>
        <v>4037</v>
      </c>
      <c r="J94" s="21">
        <f t="shared" si="19"/>
        <v>51126</v>
      </c>
      <c r="K94" s="21">
        <f t="shared" si="20"/>
        <v>88146</v>
      </c>
      <c r="L94" s="21"/>
      <c r="M94" s="10">
        <f t="shared" si="21"/>
        <v>344</v>
      </c>
      <c r="N94" s="10">
        <f t="shared" si="22"/>
        <v>477</v>
      </c>
      <c r="O94" s="10">
        <f t="shared" si="23"/>
        <v>415034</v>
      </c>
      <c r="P94" s="10">
        <f t="shared" si="24"/>
        <v>415855</v>
      </c>
      <c r="Q94" s="10">
        <f t="shared" si="25"/>
        <v>-42105</v>
      </c>
    </row>
    <row r="95" spans="1:17" ht="15.75" customHeight="1" x14ac:dyDescent="0.25">
      <c r="A95" s="52">
        <v>18306</v>
      </c>
      <c r="B95" s="53" t="s">
        <v>158</v>
      </c>
      <c r="C95" s="54">
        <v>4077.76</v>
      </c>
      <c r="D95" s="20">
        <f t="shared" si="13"/>
        <v>1.0651792560821312E-4</v>
      </c>
      <c r="E95" s="10">
        <f t="shared" si="14"/>
        <v>-36690</v>
      </c>
      <c r="F95" s="10">
        <f t="shared" si="15"/>
        <v>-10223</v>
      </c>
      <c r="G95" s="10">
        <f t="shared" si="16"/>
        <v>-58834</v>
      </c>
      <c r="H95" s="10">
        <f t="shared" si="17"/>
        <v>2829</v>
      </c>
      <c r="I95" s="10">
        <f t="shared" si="18"/>
        <v>346</v>
      </c>
      <c r="J95" s="21">
        <f t="shared" si="19"/>
        <v>4385</v>
      </c>
      <c r="K95" s="21">
        <f t="shared" si="20"/>
        <v>7560</v>
      </c>
      <c r="L95" s="21"/>
      <c r="M95" s="10">
        <f t="shared" si="21"/>
        <v>29</v>
      </c>
      <c r="N95" s="10">
        <f t="shared" si="22"/>
        <v>41</v>
      </c>
      <c r="O95" s="10">
        <f t="shared" si="23"/>
        <v>35595</v>
      </c>
      <c r="P95" s="10">
        <f t="shared" si="24"/>
        <v>35665</v>
      </c>
      <c r="Q95" s="10">
        <f t="shared" si="25"/>
        <v>-3611</v>
      </c>
    </row>
    <row r="96" spans="1:17" ht="15.75" customHeight="1" x14ac:dyDescent="0.25">
      <c r="A96" s="52">
        <v>18309</v>
      </c>
      <c r="B96" s="53" t="s">
        <v>159</v>
      </c>
      <c r="C96" s="54">
        <v>5199.8500000000004</v>
      </c>
      <c r="D96" s="20">
        <f t="shared" si="13"/>
        <v>1.3582879705374202E-4</v>
      </c>
      <c r="E96" s="10">
        <f t="shared" si="14"/>
        <v>-46786</v>
      </c>
      <c r="F96" s="10">
        <f t="shared" si="15"/>
        <v>-13036</v>
      </c>
      <c r="G96" s="10">
        <f t="shared" si="16"/>
        <v>-75024</v>
      </c>
      <c r="H96" s="10">
        <f t="shared" si="17"/>
        <v>3607</v>
      </c>
      <c r="I96" s="10">
        <f t="shared" si="18"/>
        <v>442</v>
      </c>
      <c r="J96" s="21">
        <f t="shared" si="19"/>
        <v>5591</v>
      </c>
      <c r="K96" s="21">
        <f t="shared" si="20"/>
        <v>9640</v>
      </c>
      <c r="L96" s="21"/>
      <c r="M96" s="10">
        <f t="shared" si="21"/>
        <v>38</v>
      </c>
      <c r="N96" s="10">
        <f t="shared" si="22"/>
        <v>52</v>
      </c>
      <c r="O96" s="10">
        <f t="shared" si="23"/>
        <v>45390</v>
      </c>
      <c r="P96" s="10">
        <f t="shared" si="24"/>
        <v>45480</v>
      </c>
      <c r="Q96" s="10">
        <f t="shared" si="25"/>
        <v>-4605</v>
      </c>
    </row>
    <row r="97" spans="1:17" ht="15.75" customHeight="1" x14ac:dyDescent="0.25">
      <c r="A97" s="52">
        <v>19201</v>
      </c>
      <c r="B97" s="53" t="s">
        <v>160</v>
      </c>
      <c r="C97" s="54">
        <v>39711.39</v>
      </c>
      <c r="D97" s="20">
        <f t="shared" si="13"/>
        <v>1.0373280638926122E-3</v>
      </c>
      <c r="E97" s="10">
        <f t="shared" si="14"/>
        <v>-357306</v>
      </c>
      <c r="F97" s="10">
        <f t="shared" si="15"/>
        <v>-99560</v>
      </c>
      <c r="G97" s="10">
        <f t="shared" si="16"/>
        <v>-572957</v>
      </c>
      <c r="H97" s="10">
        <f t="shared" si="17"/>
        <v>27548</v>
      </c>
      <c r="I97" s="10">
        <f t="shared" si="18"/>
        <v>3372</v>
      </c>
      <c r="J97" s="21">
        <f t="shared" si="19"/>
        <v>42701</v>
      </c>
      <c r="K97" s="21">
        <f t="shared" si="20"/>
        <v>73621</v>
      </c>
      <c r="L97" s="21"/>
      <c r="M97" s="10">
        <f t="shared" si="21"/>
        <v>287</v>
      </c>
      <c r="N97" s="10">
        <f t="shared" si="22"/>
        <v>398</v>
      </c>
      <c r="O97" s="10">
        <f t="shared" si="23"/>
        <v>346641</v>
      </c>
      <c r="P97" s="10">
        <f t="shared" si="24"/>
        <v>347326</v>
      </c>
      <c r="Q97" s="10">
        <f t="shared" si="25"/>
        <v>-35167</v>
      </c>
    </row>
    <row r="98" spans="1:17" ht="15.75" customHeight="1" x14ac:dyDescent="0.25">
      <c r="A98" s="52">
        <v>19303</v>
      </c>
      <c r="B98" s="53" t="s">
        <v>161</v>
      </c>
      <c r="C98" s="54">
        <v>1761.82</v>
      </c>
      <c r="D98" s="20">
        <f t="shared" si="13"/>
        <v>4.6021691245944347E-5</v>
      </c>
      <c r="E98" s="10">
        <f t="shared" si="14"/>
        <v>-15852</v>
      </c>
      <c r="F98" s="10">
        <f t="shared" si="15"/>
        <v>-4417</v>
      </c>
      <c r="G98" s="10">
        <f t="shared" si="16"/>
        <v>-25420</v>
      </c>
      <c r="H98" s="10">
        <f t="shared" si="17"/>
        <v>1222</v>
      </c>
      <c r="I98" s="10">
        <f t="shared" si="18"/>
        <v>150</v>
      </c>
      <c r="J98" s="21">
        <f t="shared" si="19"/>
        <v>1894</v>
      </c>
      <c r="K98" s="21">
        <f t="shared" si="20"/>
        <v>3266</v>
      </c>
      <c r="L98" s="21"/>
      <c r="M98" s="10">
        <f t="shared" si="21"/>
        <v>13</v>
      </c>
      <c r="N98" s="10">
        <f t="shared" si="22"/>
        <v>18</v>
      </c>
      <c r="O98" s="10">
        <f t="shared" si="23"/>
        <v>15379</v>
      </c>
      <c r="P98" s="10">
        <f t="shared" si="24"/>
        <v>15410</v>
      </c>
      <c r="Q98" s="10">
        <f t="shared" si="25"/>
        <v>-1560</v>
      </c>
    </row>
    <row r="99" spans="1:17" ht="15.75" customHeight="1" x14ac:dyDescent="0.25">
      <c r="A99" s="52">
        <v>19304</v>
      </c>
      <c r="B99" s="53" t="s">
        <v>162</v>
      </c>
      <c r="C99" s="54">
        <v>32159.84</v>
      </c>
      <c r="D99" s="20">
        <f t="shared" si="13"/>
        <v>8.400689213421184E-4</v>
      </c>
      <c r="E99" s="10">
        <f t="shared" si="14"/>
        <v>-289361</v>
      </c>
      <c r="F99" s="10">
        <f t="shared" si="15"/>
        <v>-80628</v>
      </c>
      <c r="G99" s="10">
        <f t="shared" si="16"/>
        <v>-464003</v>
      </c>
      <c r="H99" s="10">
        <f t="shared" si="17"/>
        <v>22309</v>
      </c>
      <c r="I99" s="10">
        <f t="shared" si="18"/>
        <v>2731</v>
      </c>
      <c r="J99" s="21">
        <f t="shared" si="19"/>
        <v>34581</v>
      </c>
      <c r="K99" s="21">
        <f t="shared" si="20"/>
        <v>59621</v>
      </c>
      <c r="L99" s="21"/>
      <c r="M99" s="10">
        <f t="shared" si="21"/>
        <v>233</v>
      </c>
      <c r="N99" s="10">
        <f t="shared" si="22"/>
        <v>323</v>
      </c>
      <c r="O99" s="10">
        <f t="shared" si="23"/>
        <v>280724</v>
      </c>
      <c r="P99" s="10">
        <f t="shared" si="24"/>
        <v>281280</v>
      </c>
      <c r="Q99" s="10">
        <f t="shared" si="25"/>
        <v>-28480</v>
      </c>
    </row>
    <row r="100" spans="1:17" ht="15.75" customHeight="1" x14ac:dyDescent="0.25">
      <c r="A100" s="52">
        <v>20201</v>
      </c>
      <c r="B100" s="53" t="s">
        <v>163</v>
      </c>
      <c r="C100" s="54">
        <v>52853.75</v>
      </c>
      <c r="D100" s="20">
        <f t="shared" si="13"/>
        <v>1.3806285339537133E-3</v>
      </c>
      <c r="E100" s="10">
        <f t="shared" si="14"/>
        <v>-475556</v>
      </c>
      <c r="F100" s="10">
        <f t="shared" si="15"/>
        <v>-132509</v>
      </c>
      <c r="G100" s="10">
        <f t="shared" si="16"/>
        <v>-762575</v>
      </c>
      <c r="H100" s="10">
        <f t="shared" si="17"/>
        <v>36665</v>
      </c>
      <c r="I100" s="10">
        <f t="shared" si="18"/>
        <v>4488</v>
      </c>
      <c r="J100" s="21">
        <f t="shared" si="19"/>
        <v>56833</v>
      </c>
      <c r="K100" s="21">
        <f t="shared" si="20"/>
        <v>97986</v>
      </c>
      <c r="L100" s="21"/>
      <c r="M100" s="10">
        <f t="shared" si="21"/>
        <v>382</v>
      </c>
      <c r="N100" s="10">
        <f t="shared" si="22"/>
        <v>530</v>
      </c>
      <c r="O100" s="10">
        <f t="shared" si="23"/>
        <v>461361</v>
      </c>
      <c r="P100" s="10">
        <f t="shared" si="24"/>
        <v>462273</v>
      </c>
      <c r="Q100" s="10">
        <f t="shared" si="25"/>
        <v>-46805</v>
      </c>
    </row>
    <row r="101" spans="1:17" ht="15.75" customHeight="1" x14ac:dyDescent="0.25">
      <c r="A101" s="52">
        <v>20204</v>
      </c>
      <c r="B101" s="53" t="s">
        <v>164</v>
      </c>
      <c r="C101" s="54">
        <v>45153.23</v>
      </c>
      <c r="D101" s="20">
        <f t="shared" si="13"/>
        <v>1.1794780453264874E-3</v>
      </c>
      <c r="E101" s="10">
        <f t="shared" si="14"/>
        <v>-406270</v>
      </c>
      <c r="F101" s="10">
        <f t="shared" si="15"/>
        <v>-113203</v>
      </c>
      <c r="G101" s="10">
        <f t="shared" si="16"/>
        <v>-651472</v>
      </c>
      <c r="H101" s="10">
        <f t="shared" si="17"/>
        <v>31323</v>
      </c>
      <c r="I101" s="10">
        <f t="shared" si="18"/>
        <v>3834</v>
      </c>
      <c r="J101" s="21">
        <f t="shared" si="19"/>
        <v>48553</v>
      </c>
      <c r="K101" s="21">
        <f t="shared" si="20"/>
        <v>83710</v>
      </c>
      <c r="L101" s="21"/>
      <c r="M101" s="10">
        <f t="shared" si="21"/>
        <v>327</v>
      </c>
      <c r="N101" s="10">
        <f t="shared" si="22"/>
        <v>453</v>
      </c>
      <c r="O101" s="10">
        <f t="shared" si="23"/>
        <v>394143</v>
      </c>
      <c r="P101" s="10">
        <f t="shared" si="24"/>
        <v>394923</v>
      </c>
      <c r="Q101" s="10">
        <f t="shared" si="25"/>
        <v>-39986</v>
      </c>
    </row>
    <row r="102" spans="1:17" ht="15.75" customHeight="1" x14ac:dyDescent="0.25">
      <c r="A102" s="52">
        <v>20301</v>
      </c>
      <c r="B102" s="53" t="s">
        <v>165</v>
      </c>
      <c r="C102" s="54">
        <v>65733.399999999994</v>
      </c>
      <c r="D102" s="20">
        <f t="shared" si="13"/>
        <v>1.7170665785075422E-3</v>
      </c>
      <c r="E102" s="10">
        <f t="shared" si="14"/>
        <v>-591441</v>
      </c>
      <c r="F102" s="10">
        <f t="shared" si="15"/>
        <v>-164799</v>
      </c>
      <c r="G102" s="10">
        <f t="shared" si="16"/>
        <v>-948403</v>
      </c>
      <c r="H102" s="10">
        <f t="shared" si="17"/>
        <v>45599</v>
      </c>
      <c r="I102" s="10">
        <f t="shared" si="18"/>
        <v>5582</v>
      </c>
      <c r="J102" s="21">
        <f t="shared" si="19"/>
        <v>70683</v>
      </c>
      <c r="K102" s="21">
        <f t="shared" si="20"/>
        <v>121864</v>
      </c>
      <c r="L102" s="21"/>
      <c r="M102" s="10">
        <f t="shared" si="21"/>
        <v>475</v>
      </c>
      <c r="N102" s="10">
        <f t="shared" si="22"/>
        <v>660</v>
      </c>
      <c r="O102" s="10">
        <f t="shared" si="23"/>
        <v>573788</v>
      </c>
      <c r="P102" s="10">
        <f t="shared" si="24"/>
        <v>574923</v>
      </c>
      <c r="Q102" s="10">
        <f t="shared" si="25"/>
        <v>-58211</v>
      </c>
    </row>
    <row r="103" spans="1:17" ht="15.75" customHeight="1" x14ac:dyDescent="0.25">
      <c r="A103" s="52">
        <v>21201</v>
      </c>
      <c r="B103" s="53" t="s">
        <v>166</v>
      </c>
      <c r="C103" s="54">
        <v>59854.94</v>
      </c>
      <c r="D103" s="20">
        <f t="shared" si="13"/>
        <v>1.5635113508897188E-3</v>
      </c>
      <c r="E103" s="10">
        <f t="shared" si="14"/>
        <v>-538549</v>
      </c>
      <c r="F103" s="10">
        <f t="shared" si="15"/>
        <v>-150062</v>
      </c>
      <c r="G103" s="10">
        <f t="shared" si="16"/>
        <v>-863589</v>
      </c>
      <c r="H103" s="10">
        <f t="shared" si="17"/>
        <v>41521</v>
      </c>
      <c r="I103" s="10">
        <f t="shared" si="18"/>
        <v>5082</v>
      </c>
      <c r="J103" s="21">
        <f t="shared" si="19"/>
        <v>64362</v>
      </c>
      <c r="K103" s="21">
        <f t="shared" si="20"/>
        <v>110965</v>
      </c>
      <c r="L103" s="21"/>
      <c r="M103" s="10">
        <f t="shared" si="21"/>
        <v>433</v>
      </c>
      <c r="N103" s="10">
        <f t="shared" si="22"/>
        <v>601</v>
      </c>
      <c r="O103" s="10">
        <f t="shared" si="23"/>
        <v>522475</v>
      </c>
      <c r="P103" s="10">
        <f t="shared" si="24"/>
        <v>523509</v>
      </c>
      <c r="Q103" s="10">
        <f t="shared" si="25"/>
        <v>-53005</v>
      </c>
    </row>
    <row r="104" spans="1:17" ht="15.75" customHeight="1" x14ac:dyDescent="0.25">
      <c r="A104" s="52">
        <v>21301</v>
      </c>
      <c r="B104" s="53" t="s">
        <v>167</v>
      </c>
      <c r="C104" s="54">
        <v>110.32</v>
      </c>
      <c r="D104" s="20">
        <f t="shared" si="13"/>
        <v>2.8817432985506921E-6</v>
      </c>
      <c r="E104" s="10">
        <f t="shared" si="14"/>
        <v>-993</v>
      </c>
      <c r="F104" s="10">
        <f t="shared" si="15"/>
        <v>-277</v>
      </c>
      <c r="G104" s="10">
        <f t="shared" si="16"/>
        <v>-1592</v>
      </c>
      <c r="H104" s="10">
        <f t="shared" si="17"/>
        <v>77</v>
      </c>
      <c r="I104" s="10">
        <f t="shared" si="18"/>
        <v>9</v>
      </c>
      <c r="J104" s="21">
        <f t="shared" si="19"/>
        <v>119</v>
      </c>
      <c r="K104" s="21">
        <f t="shared" si="20"/>
        <v>205</v>
      </c>
      <c r="L104" s="21"/>
      <c r="M104" s="10">
        <f t="shared" si="21"/>
        <v>1</v>
      </c>
      <c r="N104" s="10">
        <f t="shared" si="22"/>
        <v>1</v>
      </c>
      <c r="O104" s="10">
        <f t="shared" si="23"/>
        <v>963</v>
      </c>
      <c r="P104" s="10">
        <f t="shared" si="24"/>
        <v>965</v>
      </c>
      <c r="Q104" s="10">
        <f t="shared" si="25"/>
        <v>-98</v>
      </c>
    </row>
    <row r="105" spans="1:17" ht="15.75" customHeight="1" x14ac:dyDescent="0.25">
      <c r="A105" s="52">
        <v>21302</v>
      </c>
      <c r="B105" s="53" t="s">
        <v>168</v>
      </c>
      <c r="C105" s="54">
        <v>54072.67</v>
      </c>
      <c r="D105" s="20">
        <f t="shared" si="13"/>
        <v>1.4124687672882801E-3</v>
      </c>
      <c r="E105" s="10">
        <f t="shared" si="14"/>
        <v>-486523</v>
      </c>
      <c r="F105" s="10">
        <f t="shared" si="15"/>
        <v>-135565</v>
      </c>
      <c r="G105" s="10">
        <f t="shared" si="16"/>
        <v>-780162</v>
      </c>
      <c r="H105" s="10">
        <f t="shared" si="17"/>
        <v>37510</v>
      </c>
      <c r="I105" s="10">
        <f t="shared" si="18"/>
        <v>4591</v>
      </c>
      <c r="J105" s="21">
        <f t="shared" si="19"/>
        <v>58144</v>
      </c>
      <c r="K105" s="21">
        <f t="shared" si="20"/>
        <v>100245</v>
      </c>
      <c r="L105" s="21"/>
      <c r="M105" s="10">
        <f t="shared" si="21"/>
        <v>391</v>
      </c>
      <c r="N105" s="10">
        <f t="shared" si="22"/>
        <v>543</v>
      </c>
      <c r="O105" s="10">
        <f t="shared" si="23"/>
        <v>472001</v>
      </c>
      <c r="P105" s="10">
        <f t="shared" si="24"/>
        <v>472935</v>
      </c>
      <c r="Q105" s="10">
        <f t="shared" si="25"/>
        <v>-47885</v>
      </c>
    </row>
    <row r="106" spans="1:17" ht="15.75" customHeight="1" x14ac:dyDescent="0.25">
      <c r="A106" s="52">
        <v>21303</v>
      </c>
      <c r="B106" s="53" t="s">
        <v>169</v>
      </c>
      <c r="C106" s="54">
        <v>1488.46</v>
      </c>
      <c r="D106" s="20">
        <f t="shared" si="13"/>
        <v>3.888106988905696E-5</v>
      </c>
      <c r="E106" s="10">
        <f t="shared" si="14"/>
        <v>-13393</v>
      </c>
      <c r="F106" s="10">
        <f t="shared" si="15"/>
        <v>-3732</v>
      </c>
      <c r="G106" s="10">
        <f t="shared" si="16"/>
        <v>-21476</v>
      </c>
      <c r="H106" s="10">
        <f t="shared" si="17"/>
        <v>1033</v>
      </c>
      <c r="I106" s="10">
        <f t="shared" si="18"/>
        <v>126</v>
      </c>
      <c r="J106" s="21">
        <f t="shared" si="19"/>
        <v>1601</v>
      </c>
      <c r="K106" s="21">
        <f t="shared" si="20"/>
        <v>2760</v>
      </c>
      <c r="L106" s="21"/>
      <c r="M106" s="10">
        <f t="shared" si="21"/>
        <v>11</v>
      </c>
      <c r="N106" s="10">
        <f t="shared" si="22"/>
        <v>15</v>
      </c>
      <c r="O106" s="10">
        <f t="shared" si="23"/>
        <v>12993</v>
      </c>
      <c r="P106" s="10">
        <f t="shared" si="24"/>
        <v>13019</v>
      </c>
      <c r="Q106" s="10">
        <f t="shared" si="25"/>
        <v>-1318</v>
      </c>
    </row>
    <row r="107" spans="1:17" ht="15.75" customHeight="1" x14ac:dyDescent="0.25">
      <c r="A107" s="52">
        <v>21309</v>
      </c>
      <c r="B107" s="53" t="s">
        <v>170</v>
      </c>
      <c r="C107" s="54">
        <v>295.56</v>
      </c>
      <c r="D107" s="20">
        <f t="shared" si="13"/>
        <v>7.7205225645362821E-6</v>
      </c>
      <c r="E107" s="10">
        <f t="shared" si="14"/>
        <v>-2659</v>
      </c>
      <c r="F107" s="10">
        <f t="shared" si="15"/>
        <v>-741</v>
      </c>
      <c r="G107" s="10">
        <f t="shared" si="16"/>
        <v>-4264</v>
      </c>
      <c r="H107" s="10">
        <f t="shared" si="17"/>
        <v>205</v>
      </c>
      <c r="I107" s="10">
        <f t="shared" si="18"/>
        <v>25</v>
      </c>
      <c r="J107" s="21">
        <f t="shared" si="19"/>
        <v>318</v>
      </c>
      <c r="K107" s="21">
        <f t="shared" si="20"/>
        <v>548</v>
      </c>
      <c r="L107" s="21"/>
      <c r="M107" s="10">
        <f t="shared" si="21"/>
        <v>2</v>
      </c>
      <c r="N107" s="10">
        <f t="shared" si="22"/>
        <v>3</v>
      </c>
      <c r="O107" s="10">
        <f t="shared" si="23"/>
        <v>2580</v>
      </c>
      <c r="P107" s="10">
        <f t="shared" si="24"/>
        <v>2585</v>
      </c>
      <c r="Q107" s="10">
        <f t="shared" si="25"/>
        <v>-262</v>
      </c>
    </row>
    <row r="108" spans="1:17" ht="15.75" customHeight="1" x14ac:dyDescent="0.25">
      <c r="A108" s="52">
        <v>22201</v>
      </c>
      <c r="B108" s="53" t="s">
        <v>171</v>
      </c>
      <c r="C108" s="54">
        <v>70815.789999999994</v>
      </c>
      <c r="D108" s="20">
        <f t="shared" si="13"/>
        <v>1.8498271234959492E-3</v>
      </c>
      <c r="E108" s="10">
        <f t="shared" si="14"/>
        <v>-637170</v>
      </c>
      <c r="F108" s="10">
        <f t="shared" si="15"/>
        <v>-177541</v>
      </c>
      <c r="G108" s="10">
        <f t="shared" si="16"/>
        <v>-1021732</v>
      </c>
      <c r="H108" s="10">
        <f t="shared" si="17"/>
        <v>49125</v>
      </c>
      <c r="I108" s="10">
        <f t="shared" si="18"/>
        <v>6013</v>
      </c>
      <c r="J108" s="21">
        <f t="shared" si="19"/>
        <v>76148</v>
      </c>
      <c r="K108" s="21">
        <f t="shared" si="20"/>
        <v>131286</v>
      </c>
      <c r="L108" s="21"/>
      <c r="M108" s="10">
        <f t="shared" si="21"/>
        <v>512</v>
      </c>
      <c r="N108" s="10">
        <f t="shared" si="22"/>
        <v>711</v>
      </c>
      <c r="O108" s="10">
        <f t="shared" si="23"/>
        <v>618152</v>
      </c>
      <c r="P108" s="10">
        <f t="shared" si="24"/>
        <v>619375</v>
      </c>
      <c r="Q108" s="10">
        <f t="shared" si="25"/>
        <v>-62712</v>
      </c>
    </row>
    <row r="109" spans="1:17" ht="15.75" customHeight="1" x14ac:dyDescent="0.25">
      <c r="A109" s="52">
        <v>22302</v>
      </c>
      <c r="B109" s="53" t="s">
        <v>172</v>
      </c>
      <c r="C109" s="54">
        <v>21299.55</v>
      </c>
      <c r="D109" s="20">
        <f t="shared" si="13"/>
        <v>5.5637994447648115E-4</v>
      </c>
      <c r="E109" s="10">
        <f t="shared" si="14"/>
        <v>-191644</v>
      </c>
      <c r="F109" s="10">
        <f t="shared" si="15"/>
        <v>-53400</v>
      </c>
      <c r="G109" s="10">
        <f t="shared" si="16"/>
        <v>-307310</v>
      </c>
      <c r="H109" s="10">
        <f t="shared" si="17"/>
        <v>14776</v>
      </c>
      <c r="I109" s="10">
        <f t="shared" si="18"/>
        <v>1809</v>
      </c>
      <c r="J109" s="21">
        <f t="shared" si="19"/>
        <v>22903</v>
      </c>
      <c r="K109" s="21">
        <f t="shared" si="20"/>
        <v>39488</v>
      </c>
      <c r="L109" s="21"/>
      <c r="M109" s="10">
        <f t="shared" si="21"/>
        <v>154</v>
      </c>
      <c r="N109" s="10">
        <f t="shared" si="22"/>
        <v>214</v>
      </c>
      <c r="O109" s="10">
        <f t="shared" si="23"/>
        <v>185924</v>
      </c>
      <c r="P109" s="10">
        <f t="shared" si="24"/>
        <v>186292</v>
      </c>
      <c r="Q109" s="10">
        <f t="shared" si="25"/>
        <v>-18862</v>
      </c>
    </row>
    <row r="110" spans="1:17" ht="15.75" customHeight="1" x14ac:dyDescent="0.25">
      <c r="A110" s="52">
        <v>22303</v>
      </c>
      <c r="B110" s="53" t="s">
        <v>173</v>
      </c>
      <c r="C110" s="54">
        <v>16794.36</v>
      </c>
      <c r="D110" s="20">
        <f t="shared" si="13"/>
        <v>4.3869683088694532E-4</v>
      </c>
      <c r="E110" s="10">
        <f t="shared" si="14"/>
        <v>-151109</v>
      </c>
      <c r="F110" s="10">
        <f t="shared" si="15"/>
        <v>-42105</v>
      </c>
      <c r="G110" s="10">
        <f t="shared" si="16"/>
        <v>-242309</v>
      </c>
      <c r="H110" s="10">
        <f t="shared" si="17"/>
        <v>11650</v>
      </c>
      <c r="I110" s="10">
        <f t="shared" si="18"/>
        <v>1426</v>
      </c>
      <c r="J110" s="21">
        <f t="shared" si="19"/>
        <v>18059</v>
      </c>
      <c r="K110" s="21">
        <f t="shared" si="20"/>
        <v>31135</v>
      </c>
      <c r="L110" s="21"/>
      <c r="M110" s="10">
        <f t="shared" si="21"/>
        <v>121</v>
      </c>
      <c r="N110" s="10">
        <f t="shared" si="22"/>
        <v>169</v>
      </c>
      <c r="O110" s="10">
        <f t="shared" si="23"/>
        <v>146598</v>
      </c>
      <c r="P110" s="10">
        <f t="shared" si="24"/>
        <v>146888</v>
      </c>
      <c r="Q110" s="10">
        <f t="shared" si="25"/>
        <v>-14872</v>
      </c>
    </row>
    <row r="111" spans="1:17" ht="15.75" customHeight="1" x14ac:dyDescent="0.25">
      <c r="A111" s="52">
        <v>22306</v>
      </c>
      <c r="B111" s="53" t="s">
        <v>174</v>
      </c>
      <c r="C111" s="54">
        <v>15657.61</v>
      </c>
      <c r="D111" s="20">
        <f t="shared" si="13"/>
        <v>4.0900301567095999E-4</v>
      </c>
      <c r="E111" s="10">
        <f t="shared" si="14"/>
        <v>-140881</v>
      </c>
      <c r="F111" s="10">
        <f t="shared" si="15"/>
        <v>-39255</v>
      </c>
      <c r="G111" s="10">
        <f t="shared" si="16"/>
        <v>-225908</v>
      </c>
      <c r="H111" s="10">
        <f t="shared" si="17"/>
        <v>10862</v>
      </c>
      <c r="I111" s="10">
        <f t="shared" si="18"/>
        <v>1330</v>
      </c>
      <c r="J111" s="21">
        <f t="shared" si="19"/>
        <v>16837</v>
      </c>
      <c r="K111" s="21">
        <f t="shared" si="20"/>
        <v>29029</v>
      </c>
      <c r="L111" s="21"/>
      <c r="M111" s="10">
        <f t="shared" si="21"/>
        <v>113</v>
      </c>
      <c r="N111" s="10">
        <f t="shared" si="22"/>
        <v>157</v>
      </c>
      <c r="O111" s="10">
        <f t="shared" si="23"/>
        <v>136675</v>
      </c>
      <c r="P111" s="10">
        <f t="shared" si="24"/>
        <v>136945</v>
      </c>
      <c r="Q111" s="10">
        <f t="shared" si="25"/>
        <v>-13866</v>
      </c>
    </row>
    <row r="112" spans="1:17" ht="15.75" customHeight="1" x14ac:dyDescent="0.25">
      <c r="A112" s="52">
        <v>22308</v>
      </c>
      <c r="B112" s="53" t="s">
        <v>175</v>
      </c>
      <c r="C112" s="54">
        <v>11684.81</v>
      </c>
      <c r="D112" s="20">
        <f t="shared" si="13"/>
        <v>3.0522682117782915E-4</v>
      </c>
      <c r="E112" s="10">
        <f t="shared" si="14"/>
        <v>-105135</v>
      </c>
      <c r="F112" s="10">
        <f t="shared" si="15"/>
        <v>-29295</v>
      </c>
      <c r="G112" s="10">
        <f t="shared" si="16"/>
        <v>-168589</v>
      </c>
      <c r="H112" s="10">
        <f t="shared" si="17"/>
        <v>8106</v>
      </c>
      <c r="I112" s="10">
        <f t="shared" si="18"/>
        <v>992</v>
      </c>
      <c r="J112" s="21">
        <f t="shared" si="19"/>
        <v>12565</v>
      </c>
      <c r="K112" s="21">
        <f t="shared" si="20"/>
        <v>21663</v>
      </c>
      <c r="L112" s="21"/>
      <c r="M112" s="10">
        <f t="shared" si="21"/>
        <v>84</v>
      </c>
      <c r="N112" s="10">
        <f t="shared" si="22"/>
        <v>117</v>
      </c>
      <c r="O112" s="10">
        <f t="shared" si="23"/>
        <v>101997</v>
      </c>
      <c r="P112" s="10">
        <f t="shared" si="24"/>
        <v>102198</v>
      </c>
      <c r="Q112" s="10">
        <f t="shared" si="25"/>
        <v>-10348</v>
      </c>
    </row>
    <row r="113" spans="1:17" ht="15.75" customHeight="1" x14ac:dyDescent="0.25">
      <c r="A113" s="52">
        <v>22311</v>
      </c>
      <c r="B113" s="53" t="s">
        <v>176</v>
      </c>
      <c r="C113" s="54">
        <v>1483.23</v>
      </c>
      <c r="D113" s="20">
        <f t="shared" si="13"/>
        <v>3.8744453523471206E-5</v>
      </c>
      <c r="E113" s="10">
        <f t="shared" si="14"/>
        <v>-13345</v>
      </c>
      <c r="F113" s="10">
        <f t="shared" si="15"/>
        <v>-3719</v>
      </c>
      <c r="G113" s="10">
        <f t="shared" si="16"/>
        <v>-21400</v>
      </c>
      <c r="H113" s="10">
        <f t="shared" si="17"/>
        <v>1029</v>
      </c>
      <c r="I113" s="10">
        <f t="shared" si="18"/>
        <v>126</v>
      </c>
      <c r="J113" s="21">
        <f t="shared" si="19"/>
        <v>1595</v>
      </c>
      <c r="K113" s="21">
        <f t="shared" si="20"/>
        <v>2750</v>
      </c>
      <c r="L113" s="21"/>
      <c r="M113" s="10">
        <f t="shared" si="21"/>
        <v>11</v>
      </c>
      <c r="N113" s="10">
        <f t="shared" si="22"/>
        <v>15</v>
      </c>
      <c r="O113" s="10">
        <f t="shared" si="23"/>
        <v>12947</v>
      </c>
      <c r="P113" s="10">
        <f t="shared" si="24"/>
        <v>12973</v>
      </c>
      <c r="Q113" s="10">
        <f t="shared" si="25"/>
        <v>-1313</v>
      </c>
    </row>
    <row r="114" spans="1:17" ht="15.75" customHeight="1" x14ac:dyDescent="0.25">
      <c r="A114" s="52">
        <v>22324</v>
      </c>
      <c r="B114" s="53" t="s">
        <v>177</v>
      </c>
      <c r="C114" s="54">
        <v>14508.21</v>
      </c>
      <c r="D114" s="20">
        <f t="shared" si="13"/>
        <v>3.7897876125331887E-4</v>
      </c>
      <c r="E114" s="10">
        <f t="shared" si="14"/>
        <v>-130539</v>
      </c>
      <c r="F114" s="10">
        <f t="shared" si="15"/>
        <v>-36373</v>
      </c>
      <c r="G114" s="10">
        <f t="shared" si="16"/>
        <v>-209325</v>
      </c>
      <c r="H114" s="10">
        <f t="shared" si="17"/>
        <v>10064</v>
      </c>
      <c r="I114" s="10">
        <f t="shared" si="18"/>
        <v>1232</v>
      </c>
      <c r="J114" s="21">
        <f t="shared" si="19"/>
        <v>15601</v>
      </c>
      <c r="K114" s="21">
        <f t="shared" si="20"/>
        <v>26897</v>
      </c>
      <c r="L114" s="21"/>
      <c r="M114" s="10">
        <f t="shared" si="21"/>
        <v>105</v>
      </c>
      <c r="N114" s="10">
        <f t="shared" si="22"/>
        <v>146</v>
      </c>
      <c r="O114" s="10">
        <f t="shared" si="23"/>
        <v>126642</v>
      </c>
      <c r="P114" s="10">
        <f t="shared" si="24"/>
        <v>126893</v>
      </c>
      <c r="Q114" s="10">
        <f t="shared" si="25"/>
        <v>-12848</v>
      </c>
    </row>
    <row r="115" spans="1:17" ht="15.75" customHeight="1" x14ac:dyDescent="0.25">
      <c r="A115" s="52">
        <v>23201</v>
      </c>
      <c r="B115" s="53" t="s">
        <v>178</v>
      </c>
      <c r="C115" s="54">
        <v>85985.65</v>
      </c>
      <c r="D115" s="20">
        <f t="shared" si="13"/>
        <v>2.2460892916880467E-3</v>
      </c>
      <c r="E115" s="10">
        <f t="shared" si="14"/>
        <v>-773662</v>
      </c>
      <c r="F115" s="10">
        <f t="shared" si="15"/>
        <v>-215573</v>
      </c>
      <c r="G115" s="10">
        <f t="shared" si="16"/>
        <v>-1240603</v>
      </c>
      <c r="H115" s="10">
        <f t="shared" si="17"/>
        <v>59648</v>
      </c>
      <c r="I115" s="10">
        <f t="shared" si="18"/>
        <v>7301</v>
      </c>
      <c r="J115" s="21">
        <f t="shared" si="19"/>
        <v>92460</v>
      </c>
      <c r="K115" s="21">
        <f t="shared" si="20"/>
        <v>159409</v>
      </c>
      <c r="L115" s="21"/>
      <c r="M115" s="10">
        <f t="shared" si="21"/>
        <v>622</v>
      </c>
      <c r="N115" s="10">
        <f t="shared" si="22"/>
        <v>863</v>
      </c>
      <c r="O115" s="10">
        <f t="shared" si="23"/>
        <v>750570</v>
      </c>
      <c r="P115" s="10">
        <f t="shared" si="24"/>
        <v>752055</v>
      </c>
      <c r="Q115" s="10">
        <f t="shared" si="25"/>
        <v>-76146</v>
      </c>
    </row>
    <row r="116" spans="1:17" ht="15.75" customHeight="1" x14ac:dyDescent="0.25">
      <c r="A116" s="52">
        <v>24201</v>
      </c>
      <c r="B116" s="53" t="s">
        <v>179</v>
      </c>
      <c r="C116" s="54">
        <v>28590.67</v>
      </c>
      <c r="D116" s="20">
        <f t="shared" si="13"/>
        <v>7.4683621894102901E-4</v>
      </c>
      <c r="E116" s="10">
        <f t="shared" si="14"/>
        <v>-257247</v>
      </c>
      <c r="F116" s="10">
        <f t="shared" si="15"/>
        <v>-71679</v>
      </c>
      <c r="G116" s="10">
        <f t="shared" si="16"/>
        <v>-412507</v>
      </c>
      <c r="H116" s="10">
        <f t="shared" si="17"/>
        <v>19833</v>
      </c>
      <c r="I116" s="10">
        <f t="shared" si="18"/>
        <v>2428</v>
      </c>
      <c r="J116" s="21">
        <f t="shared" si="19"/>
        <v>30743</v>
      </c>
      <c r="K116" s="21">
        <f t="shared" si="20"/>
        <v>53004</v>
      </c>
      <c r="L116" s="21"/>
      <c r="M116" s="10">
        <f t="shared" si="21"/>
        <v>207</v>
      </c>
      <c r="N116" s="10">
        <f t="shared" si="22"/>
        <v>287</v>
      </c>
      <c r="O116" s="10">
        <f t="shared" si="23"/>
        <v>249568</v>
      </c>
      <c r="P116" s="10">
        <f t="shared" si="24"/>
        <v>250062</v>
      </c>
      <c r="Q116" s="10">
        <f t="shared" si="25"/>
        <v>-25319</v>
      </c>
    </row>
    <row r="117" spans="1:17" ht="15.75" customHeight="1" x14ac:dyDescent="0.25">
      <c r="A117" s="52">
        <v>24204</v>
      </c>
      <c r="B117" s="53" t="s">
        <v>180</v>
      </c>
      <c r="C117" s="54">
        <v>58039.51</v>
      </c>
      <c r="D117" s="20">
        <f t="shared" si="13"/>
        <v>1.5160892765923304E-3</v>
      </c>
      <c r="E117" s="10">
        <f t="shared" si="14"/>
        <v>-522215</v>
      </c>
      <c r="F117" s="10">
        <f t="shared" si="15"/>
        <v>-145510</v>
      </c>
      <c r="G117" s="10">
        <f t="shared" si="16"/>
        <v>-837396</v>
      </c>
      <c r="H117" s="10">
        <f t="shared" si="17"/>
        <v>40262</v>
      </c>
      <c r="I117" s="10">
        <f t="shared" si="18"/>
        <v>4928</v>
      </c>
      <c r="J117" s="21">
        <f t="shared" si="19"/>
        <v>62409</v>
      </c>
      <c r="K117" s="21">
        <f t="shared" si="20"/>
        <v>107599</v>
      </c>
      <c r="L117" s="21"/>
      <c r="M117" s="10">
        <f t="shared" si="21"/>
        <v>420</v>
      </c>
      <c r="N117" s="10">
        <f t="shared" si="22"/>
        <v>582</v>
      </c>
      <c r="O117" s="10">
        <f t="shared" si="23"/>
        <v>506628</v>
      </c>
      <c r="P117" s="10">
        <f t="shared" si="24"/>
        <v>507630</v>
      </c>
      <c r="Q117" s="10">
        <f t="shared" si="25"/>
        <v>-51398</v>
      </c>
    </row>
    <row r="118" spans="1:17" ht="15.75" customHeight="1" x14ac:dyDescent="0.25">
      <c r="A118" s="52">
        <v>24301</v>
      </c>
      <c r="B118" s="53" t="s">
        <v>181</v>
      </c>
      <c r="C118" s="54">
        <v>67083.210000000006</v>
      </c>
      <c r="D118" s="20">
        <f t="shared" si="13"/>
        <v>1.752325878016396E-3</v>
      </c>
      <c r="E118" s="10">
        <f t="shared" si="14"/>
        <v>-603586</v>
      </c>
      <c r="F118" s="10">
        <f t="shared" si="15"/>
        <v>-168183</v>
      </c>
      <c r="G118" s="10">
        <f t="shared" si="16"/>
        <v>-967878</v>
      </c>
      <c r="H118" s="10">
        <f t="shared" si="17"/>
        <v>46536</v>
      </c>
      <c r="I118" s="10">
        <f t="shared" si="18"/>
        <v>5696</v>
      </c>
      <c r="J118" s="21">
        <f t="shared" si="19"/>
        <v>72134</v>
      </c>
      <c r="K118" s="21">
        <f t="shared" si="20"/>
        <v>124366</v>
      </c>
      <c r="L118" s="21"/>
      <c r="M118" s="10">
        <f t="shared" si="21"/>
        <v>485</v>
      </c>
      <c r="N118" s="10">
        <f t="shared" si="22"/>
        <v>673</v>
      </c>
      <c r="O118" s="10">
        <f t="shared" si="23"/>
        <v>585570</v>
      </c>
      <c r="P118" s="10">
        <f t="shared" si="24"/>
        <v>586728</v>
      </c>
      <c r="Q118" s="10">
        <f t="shared" si="25"/>
        <v>-59406</v>
      </c>
    </row>
    <row r="119" spans="1:17" ht="15.75" customHeight="1" x14ac:dyDescent="0.25">
      <c r="A119" s="52">
        <v>24303</v>
      </c>
      <c r="B119" s="53" t="s">
        <v>182</v>
      </c>
      <c r="C119" s="54">
        <v>2815.14</v>
      </c>
      <c r="D119" s="20">
        <f t="shared" si="13"/>
        <v>7.3536175031562684E-5</v>
      </c>
      <c r="E119" s="10">
        <f t="shared" si="14"/>
        <v>-25329</v>
      </c>
      <c r="F119" s="10">
        <f t="shared" si="15"/>
        <v>-7058</v>
      </c>
      <c r="G119" s="10">
        <f t="shared" si="16"/>
        <v>-40617</v>
      </c>
      <c r="H119" s="10">
        <f t="shared" si="17"/>
        <v>1953</v>
      </c>
      <c r="I119" s="10">
        <f t="shared" si="18"/>
        <v>239</v>
      </c>
      <c r="J119" s="21">
        <f t="shared" si="19"/>
        <v>3027</v>
      </c>
      <c r="K119" s="21">
        <f t="shared" si="20"/>
        <v>5219</v>
      </c>
      <c r="L119" s="21"/>
      <c r="M119" s="10">
        <f t="shared" si="21"/>
        <v>20</v>
      </c>
      <c r="N119" s="10">
        <f t="shared" si="22"/>
        <v>28</v>
      </c>
      <c r="O119" s="10">
        <f t="shared" si="23"/>
        <v>24573</v>
      </c>
      <c r="P119" s="10">
        <f t="shared" si="24"/>
        <v>24621</v>
      </c>
      <c r="Q119" s="10">
        <f t="shared" si="25"/>
        <v>-2493</v>
      </c>
    </row>
    <row r="120" spans="1:17" ht="15.75" customHeight="1" x14ac:dyDescent="0.25">
      <c r="A120" s="52">
        <v>24305</v>
      </c>
      <c r="B120" s="53" t="s">
        <v>183</v>
      </c>
      <c r="C120" s="54">
        <v>52.28</v>
      </c>
      <c r="D120" s="20">
        <f t="shared" si="13"/>
        <v>1.365641222337112E-6</v>
      </c>
      <c r="E120" s="10">
        <f t="shared" si="14"/>
        <v>-470</v>
      </c>
      <c r="F120" s="10">
        <f t="shared" si="15"/>
        <v>-131</v>
      </c>
      <c r="G120" s="10">
        <f t="shared" si="16"/>
        <v>-754</v>
      </c>
      <c r="H120" s="10">
        <f t="shared" si="17"/>
        <v>36</v>
      </c>
      <c r="I120" s="10">
        <f t="shared" si="18"/>
        <v>4</v>
      </c>
      <c r="J120" s="21">
        <f t="shared" si="19"/>
        <v>56</v>
      </c>
      <c r="K120" s="21">
        <f t="shared" si="20"/>
        <v>96</v>
      </c>
      <c r="L120" s="21"/>
      <c r="M120" s="10">
        <f t="shared" si="21"/>
        <v>0</v>
      </c>
      <c r="N120" s="10">
        <f t="shared" si="22"/>
        <v>1</v>
      </c>
      <c r="O120" s="10">
        <f t="shared" si="23"/>
        <v>456</v>
      </c>
      <c r="P120" s="10">
        <f t="shared" si="24"/>
        <v>457</v>
      </c>
      <c r="Q120" s="10">
        <f t="shared" si="25"/>
        <v>-46</v>
      </c>
    </row>
    <row r="121" spans="1:17" ht="15.75" customHeight="1" x14ac:dyDescent="0.25">
      <c r="A121" s="52">
        <v>25201</v>
      </c>
      <c r="B121" s="53" t="s">
        <v>184</v>
      </c>
      <c r="C121" s="54">
        <v>229176.54</v>
      </c>
      <c r="D121" s="20">
        <f t="shared" si="13"/>
        <v>5.9864753293150351E-3</v>
      </c>
      <c r="E121" s="10">
        <f t="shared" si="14"/>
        <v>-2062033</v>
      </c>
      <c r="F121" s="10">
        <f t="shared" si="15"/>
        <v>-574565</v>
      </c>
      <c r="G121" s="10">
        <f t="shared" si="16"/>
        <v>-3306565</v>
      </c>
      <c r="H121" s="10">
        <f t="shared" si="17"/>
        <v>158980</v>
      </c>
      <c r="I121" s="10">
        <f t="shared" si="18"/>
        <v>19460</v>
      </c>
      <c r="J121" s="21">
        <f t="shared" si="19"/>
        <v>246432</v>
      </c>
      <c r="K121" s="21">
        <f t="shared" si="20"/>
        <v>424872</v>
      </c>
      <c r="L121" s="21"/>
      <c r="M121" s="10">
        <f t="shared" si="21"/>
        <v>1657</v>
      </c>
      <c r="N121" s="10">
        <f t="shared" si="22"/>
        <v>2300</v>
      </c>
      <c r="O121" s="10">
        <f t="shared" si="23"/>
        <v>2000485</v>
      </c>
      <c r="P121" s="10">
        <f t="shared" si="24"/>
        <v>2004442</v>
      </c>
      <c r="Q121" s="10">
        <f t="shared" si="25"/>
        <v>-202950</v>
      </c>
    </row>
    <row r="122" spans="1:17" ht="15.75" customHeight="1" x14ac:dyDescent="0.25">
      <c r="A122" s="52">
        <v>25301</v>
      </c>
      <c r="B122" s="53" t="s">
        <v>185</v>
      </c>
      <c r="C122" s="54">
        <v>6841.9</v>
      </c>
      <c r="D122" s="20">
        <f t="shared" si="13"/>
        <v>1.7872189516274456E-4</v>
      </c>
      <c r="E122" s="10">
        <f t="shared" si="14"/>
        <v>-61561</v>
      </c>
      <c r="F122" s="10">
        <f t="shared" si="15"/>
        <v>-17153</v>
      </c>
      <c r="G122" s="10">
        <f t="shared" si="16"/>
        <v>-98715</v>
      </c>
      <c r="H122" s="10">
        <f t="shared" si="17"/>
        <v>4746</v>
      </c>
      <c r="I122" s="10">
        <f t="shared" si="18"/>
        <v>581</v>
      </c>
      <c r="J122" s="21">
        <f t="shared" si="19"/>
        <v>7357</v>
      </c>
      <c r="K122" s="21">
        <f t="shared" si="20"/>
        <v>12684</v>
      </c>
      <c r="L122" s="21"/>
      <c r="M122" s="10">
        <f t="shared" si="21"/>
        <v>49</v>
      </c>
      <c r="N122" s="10">
        <f t="shared" si="22"/>
        <v>69</v>
      </c>
      <c r="O122" s="10">
        <f t="shared" si="23"/>
        <v>59723</v>
      </c>
      <c r="P122" s="10">
        <f t="shared" si="24"/>
        <v>59841</v>
      </c>
      <c r="Q122" s="10">
        <f t="shared" si="25"/>
        <v>-6059</v>
      </c>
    </row>
    <row r="123" spans="1:17" ht="15.75" customHeight="1" x14ac:dyDescent="0.25">
      <c r="A123" s="52">
        <v>25303</v>
      </c>
      <c r="B123" s="53" t="s">
        <v>186</v>
      </c>
      <c r="C123" s="54">
        <v>43.24</v>
      </c>
      <c r="D123" s="20">
        <f t="shared" si="13"/>
        <v>1.1295012711143215E-6</v>
      </c>
      <c r="E123" s="10">
        <f t="shared" si="14"/>
        <v>-389</v>
      </c>
      <c r="F123" s="10">
        <f t="shared" si="15"/>
        <v>-108</v>
      </c>
      <c r="G123" s="10">
        <f t="shared" si="16"/>
        <v>-624</v>
      </c>
      <c r="H123" s="10">
        <f t="shared" si="17"/>
        <v>30</v>
      </c>
      <c r="I123" s="10">
        <f t="shared" si="18"/>
        <v>4</v>
      </c>
      <c r="J123" s="21">
        <f t="shared" si="19"/>
        <v>46</v>
      </c>
      <c r="K123" s="21">
        <f t="shared" si="20"/>
        <v>80</v>
      </c>
      <c r="L123" s="21"/>
      <c r="M123" s="10">
        <f t="shared" si="21"/>
        <v>0</v>
      </c>
      <c r="N123" s="10">
        <f t="shared" si="22"/>
        <v>0</v>
      </c>
      <c r="O123" s="10">
        <f t="shared" si="23"/>
        <v>377</v>
      </c>
      <c r="P123" s="10">
        <f t="shared" si="24"/>
        <v>377</v>
      </c>
      <c r="Q123" s="10">
        <f t="shared" si="25"/>
        <v>-38</v>
      </c>
    </row>
    <row r="124" spans="1:17" ht="15.75" customHeight="1" x14ac:dyDescent="0.25">
      <c r="A124" s="52">
        <v>25305</v>
      </c>
      <c r="B124" s="53" t="s">
        <v>187</v>
      </c>
      <c r="C124" s="54">
        <v>11213.25</v>
      </c>
      <c r="D124" s="20">
        <f t="shared" si="13"/>
        <v>2.9290888363373414E-4</v>
      </c>
      <c r="E124" s="10">
        <f t="shared" si="14"/>
        <v>-100892</v>
      </c>
      <c r="F124" s="10">
        <f t="shared" si="15"/>
        <v>-28113</v>
      </c>
      <c r="G124" s="10">
        <f t="shared" si="16"/>
        <v>-161785</v>
      </c>
      <c r="H124" s="10">
        <f t="shared" si="17"/>
        <v>7779</v>
      </c>
      <c r="I124" s="10">
        <f t="shared" si="18"/>
        <v>952</v>
      </c>
      <c r="J124" s="21">
        <f t="shared" si="19"/>
        <v>12058</v>
      </c>
      <c r="K124" s="21">
        <f t="shared" si="20"/>
        <v>20789</v>
      </c>
      <c r="L124" s="21"/>
      <c r="M124" s="10">
        <f t="shared" si="21"/>
        <v>81</v>
      </c>
      <c r="N124" s="10">
        <f t="shared" si="22"/>
        <v>113</v>
      </c>
      <c r="O124" s="10">
        <f t="shared" si="23"/>
        <v>97881</v>
      </c>
      <c r="P124" s="10">
        <f t="shared" si="24"/>
        <v>98075</v>
      </c>
      <c r="Q124" s="10">
        <f t="shared" si="25"/>
        <v>-9930</v>
      </c>
    </row>
    <row r="125" spans="1:17" ht="15.75" customHeight="1" x14ac:dyDescent="0.25">
      <c r="A125" s="52">
        <v>25306</v>
      </c>
      <c r="B125" s="53" t="s">
        <v>188</v>
      </c>
      <c r="C125" s="54">
        <v>56.7</v>
      </c>
      <c r="D125" s="20">
        <f t="shared" si="13"/>
        <v>1.4810990303464854E-6</v>
      </c>
      <c r="E125" s="10">
        <f t="shared" si="14"/>
        <v>-510</v>
      </c>
      <c r="F125" s="10">
        <f t="shared" si="15"/>
        <v>-142</v>
      </c>
      <c r="G125" s="10">
        <f t="shared" si="16"/>
        <v>-818</v>
      </c>
      <c r="H125" s="10">
        <f t="shared" si="17"/>
        <v>39</v>
      </c>
      <c r="I125" s="10">
        <f t="shared" si="18"/>
        <v>5</v>
      </c>
      <c r="J125" s="21">
        <f t="shared" si="19"/>
        <v>61</v>
      </c>
      <c r="K125" s="21">
        <f t="shared" si="20"/>
        <v>105</v>
      </c>
      <c r="L125" s="21"/>
      <c r="M125" s="10">
        <f t="shared" si="21"/>
        <v>0</v>
      </c>
      <c r="N125" s="10">
        <f t="shared" si="22"/>
        <v>1</v>
      </c>
      <c r="O125" s="10">
        <f t="shared" si="23"/>
        <v>495</v>
      </c>
      <c r="P125" s="10">
        <f t="shared" si="24"/>
        <v>496</v>
      </c>
      <c r="Q125" s="10">
        <f t="shared" si="25"/>
        <v>-50</v>
      </c>
    </row>
    <row r="126" spans="1:17" ht="15.75" customHeight="1" x14ac:dyDescent="0.25">
      <c r="A126" s="52">
        <v>25308</v>
      </c>
      <c r="B126" s="53" t="s">
        <v>189</v>
      </c>
      <c r="C126" s="54">
        <v>75400.789999999994</v>
      </c>
      <c r="D126" s="20">
        <f t="shared" si="13"/>
        <v>1.9695950080486587E-3</v>
      </c>
      <c r="E126" s="10">
        <f t="shared" si="14"/>
        <v>-678424</v>
      </c>
      <c r="F126" s="10">
        <f t="shared" si="15"/>
        <v>-189036</v>
      </c>
      <c r="G126" s="10">
        <f t="shared" si="16"/>
        <v>-1087885</v>
      </c>
      <c r="H126" s="10">
        <f t="shared" si="17"/>
        <v>52306</v>
      </c>
      <c r="I126" s="10">
        <f t="shared" si="18"/>
        <v>6403</v>
      </c>
      <c r="J126" s="21">
        <f t="shared" si="19"/>
        <v>81078</v>
      </c>
      <c r="K126" s="21">
        <f t="shared" si="20"/>
        <v>139787</v>
      </c>
      <c r="L126" s="21"/>
      <c r="M126" s="10">
        <f t="shared" si="21"/>
        <v>545</v>
      </c>
      <c r="N126" s="10">
        <f t="shared" si="22"/>
        <v>757</v>
      </c>
      <c r="O126" s="10">
        <f t="shared" si="23"/>
        <v>658174</v>
      </c>
      <c r="P126" s="10">
        <f t="shared" si="24"/>
        <v>659476</v>
      </c>
      <c r="Q126" s="10">
        <f t="shared" si="25"/>
        <v>-66772</v>
      </c>
    </row>
    <row r="127" spans="1:17" ht="15.75" customHeight="1" x14ac:dyDescent="0.25">
      <c r="A127" s="52">
        <v>25312</v>
      </c>
      <c r="B127" s="53" t="s">
        <v>190</v>
      </c>
      <c r="C127" s="54">
        <v>57595.49</v>
      </c>
      <c r="D127" s="20">
        <f t="shared" si="13"/>
        <v>1.5044907300058323E-3</v>
      </c>
      <c r="E127" s="10">
        <f t="shared" si="14"/>
        <v>-518220</v>
      </c>
      <c r="F127" s="10">
        <f t="shared" si="15"/>
        <v>-144397</v>
      </c>
      <c r="G127" s="10">
        <f t="shared" si="16"/>
        <v>-830989</v>
      </c>
      <c r="H127" s="10">
        <f t="shared" si="17"/>
        <v>39954</v>
      </c>
      <c r="I127" s="10">
        <f t="shared" si="18"/>
        <v>4891</v>
      </c>
      <c r="J127" s="21">
        <f t="shared" si="19"/>
        <v>61932</v>
      </c>
      <c r="K127" s="21">
        <f t="shared" si="20"/>
        <v>106777</v>
      </c>
      <c r="L127" s="21"/>
      <c r="M127" s="10">
        <f t="shared" si="21"/>
        <v>417</v>
      </c>
      <c r="N127" s="10">
        <f t="shared" si="22"/>
        <v>578</v>
      </c>
      <c r="O127" s="10">
        <f t="shared" si="23"/>
        <v>502752</v>
      </c>
      <c r="P127" s="10">
        <f t="shared" si="24"/>
        <v>503747</v>
      </c>
      <c r="Q127" s="10">
        <f t="shared" si="25"/>
        <v>-51004</v>
      </c>
    </row>
    <row r="128" spans="1:17" ht="15.75" customHeight="1" x14ac:dyDescent="0.25">
      <c r="A128" s="52">
        <v>25314</v>
      </c>
      <c r="B128" s="53" t="s">
        <v>191</v>
      </c>
      <c r="C128" s="54">
        <v>16418.66</v>
      </c>
      <c r="D128" s="20">
        <f t="shared" si="13"/>
        <v>4.2888291720614855E-4</v>
      </c>
      <c r="E128" s="10">
        <f t="shared" si="14"/>
        <v>-147728</v>
      </c>
      <c r="F128" s="10">
        <f t="shared" si="15"/>
        <v>-41163</v>
      </c>
      <c r="G128" s="10">
        <f t="shared" si="16"/>
        <v>-236889</v>
      </c>
      <c r="H128" s="10">
        <f t="shared" si="17"/>
        <v>11390</v>
      </c>
      <c r="I128" s="10">
        <f t="shared" si="18"/>
        <v>1394</v>
      </c>
      <c r="J128" s="21">
        <f t="shared" si="19"/>
        <v>17655</v>
      </c>
      <c r="K128" s="21">
        <f t="shared" si="20"/>
        <v>30439</v>
      </c>
      <c r="L128" s="21"/>
      <c r="M128" s="10">
        <f t="shared" si="21"/>
        <v>119</v>
      </c>
      <c r="N128" s="10">
        <f t="shared" si="22"/>
        <v>165</v>
      </c>
      <c r="O128" s="10">
        <f t="shared" si="23"/>
        <v>143319</v>
      </c>
      <c r="P128" s="10">
        <f t="shared" si="24"/>
        <v>143603</v>
      </c>
      <c r="Q128" s="10">
        <f t="shared" si="25"/>
        <v>-14540</v>
      </c>
    </row>
    <row r="129" spans="1:17" ht="15.75" customHeight="1" x14ac:dyDescent="0.25">
      <c r="A129" s="52">
        <v>25315</v>
      </c>
      <c r="B129" s="53" t="s">
        <v>192</v>
      </c>
      <c r="C129" s="54">
        <v>366440.73</v>
      </c>
      <c r="D129" s="20">
        <f t="shared" si="13"/>
        <v>9.5720460296729835E-3</v>
      </c>
      <c r="E129" s="10">
        <f t="shared" si="14"/>
        <v>-3297078</v>
      </c>
      <c r="F129" s="10">
        <f t="shared" si="15"/>
        <v>-918699</v>
      </c>
      <c r="G129" s="10">
        <f t="shared" si="16"/>
        <v>-5287017</v>
      </c>
      <c r="H129" s="10">
        <f>ROUND(D129*$H$7,0)</f>
        <v>254200</v>
      </c>
      <c r="I129" s="10">
        <f t="shared" si="18"/>
        <v>31116</v>
      </c>
      <c r="J129" s="21">
        <f t="shared" si="19"/>
        <v>394031</v>
      </c>
      <c r="K129" s="21">
        <f t="shared" si="20"/>
        <v>679347</v>
      </c>
      <c r="L129" s="21"/>
      <c r="M129" s="10">
        <f t="shared" si="21"/>
        <v>2650</v>
      </c>
      <c r="N129" s="10">
        <f t="shared" si="22"/>
        <v>3677</v>
      </c>
      <c r="O129" s="10">
        <f t="shared" si="23"/>
        <v>3198666</v>
      </c>
      <c r="P129" s="10">
        <f t="shared" si="24"/>
        <v>3204993</v>
      </c>
      <c r="Q129" s="10">
        <f t="shared" si="25"/>
        <v>-324506</v>
      </c>
    </row>
    <row r="130" spans="1:17" ht="15.75" customHeight="1" x14ac:dyDescent="0.25">
      <c r="A130" s="52">
        <v>25318</v>
      </c>
      <c r="B130" s="53" t="s">
        <v>193</v>
      </c>
      <c r="C130" s="54">
        <v>9660.56</v>
      </c>
      <c r="D130" s="20">
        <f t="shared" si="13"/>
        <v>2.5235001849389845E-4</v>
      </c>
      <c r="E130" s="10">
        <f t="shared" si="14"/>
        <v>-86922</v>
      </c>
      <c r="F130" s="10">
        <f t="shared" si="15"/>
        <v>-24220</v>
      </c>
      <c r="G130" s="10">
        <f t="shared" si="16"/>
        <v>-139383</v>
      </c>
      <c r="H130" s="10">
        <f t="shared" si="17"/>
        <v>6702</v>
      </c>
      <c r="I130" s="10">
        <f t="shared" si="18"/>
        <v>820</v>
      </c>
      <c r="J130" s="21">
        <f t="shared" si="19"/>
        <v>10388</v>
      </c>
      <c r="K130" s="21">
        <f t="shared" si="20"/>
        <v>17910</v>
      </c>
      <c r="L130" s="21"/>
      <c r="M130" s="10">
        <f t="shared" si="21"/>
        <v>70</v>
      </c>
      <c r="N130" s="10">
        <f t="shared" si="22"/>
        <v>97</v>
      </c>
      <c r="O130" s="10">
        <f t="shared" si="23"/>
        <v>84327</v>
      </c>
      <c r="P130" s="10">
        <f t="shared" si="24"/>
        <v>84494</v>
      </c>
      <c r="Q130" s="10">
        <f t="shared" si="25"/>
        <v>-8555</v>
      </c>
    </row>
    <row r="131" spans="1:17" ht="15.75" customHeight="1" x14ac:dyDescent="0.25">
      <c r="A131" s="52">
        <v>26201</v>
      </c>
      <c r="B131" s="53" t="s">
        <v>194</v>
      </c>
      <c r="C131" s="54">
        <v>45631.14</v>
      </c>
      <c r="D131" s="20">
        <f t="shared" si="13"/>
        <v>1.1919618555133106E-3</v>
      </c>
      <c r="E131" s="10">
        <f t="shared" si="14"/>
        <v>-410570</v>
      </c>
      <c r="F131" s="10">
        <f t="shared" si="15"/>
        <v>-114401</v>
      </c>
      <c r="G131" s="10">
        <f t="shared" si="16"/>
        <v>-658367</v>
      </c>
      <c r="H131" s="10">
        <f t="shared" si="17"/>
        <v>31654</v>
      </c>
      <c r="I131" s="10">
        <f t="shared" si="18"/>
        <v>3875</v>
      </c>
      <c r="J131" s="21">
        <f t="shared" si="19"/>
        <v>49067</v>
      </c>
      <c r="K131" s="21">
        <f t="shared" si="20"/>
        <v>84596</v>
      </c>
      <c r="L131" s="21"/>
      <c r="M131" s="10">
        <f t="shared" si="21"/>
        <v>330</v>
      </c>
      <c r="N131" s="10">
        <f t="shared" si="22"/>
        <v>458</v>
      </c>
      <c r="O131" s="10">
        <f t="shared" si="23"/>
        <v>398315</v>
      </c>
      <c r="P131" s="10">
        <f t="shared" si="24"/>
        <v>399103</v>
      </c>
      <c r="Q131" s="10">
        <f t="shared" si="25"/>
        <v>-40409</v>
      </c>
    </row>
    <row r="132" spans="1:17" ht="15.75" customHeight="1" x14ac:dyDescent="0.25">
      <c r="A132" s="52">
        <v>26203</v>
      </c>
      <c r="B132" s="53" t="s">
        <v>195</v>
      </c>
      <c r="C132" s="54">
        <v>45556.9</v>
      </c>
      <c r="D132" s="20">
        <f t="shared" si="13"/>
        <v>1.1900225822855696E-3</v>
      </c>
      <c r="E132" s="10">
        <f t="shared" si="14"/>
        <v>-409902</v>
      </c>
      <c r="F132" s="10">
        <f t="shared" si="15"/>
        <v>-114215</v>
      </c>
      <c r="G132" s="10">
        <f t="shared" si="16"/>
        <v>-657296</v>
      </c>
      <c r="H132" s="10">
        <f t="shared" si="17"/>
        <v>31603</v>
      </c>
      <c r="I132" s="10">
        <f t="shared" si="18"/>
        <v>3868</v>
      </c>
      <c r="J132" s="21">
        <f t="shared" si="19"/>
        <v>48987</v>
      </c>
      <c r="K132" s="21">
        <f t="shared" si="20"/>
        <v>84458</v>
      </c>
      <c r="L132" s="21"/>
      <c r="M132" s="10">
        <f t="shared" si="21"/>
        <v>329</v>
      </c>
      <c r="N132" s="10">
        <f t="shared" si="22"/>
        <v>457</v>
      </c>
      <c r="O132" s="10">
        <f t="shared" si="23"/>
        <v>397667</v>
      </c>
      <c r="P132" s="10">
        <f t="shared" si="24"/>
        <v>398453</v>
      </c>
      <c r="Q132" s="10">
        <f t="shared" si="25"/>
        <v>-40344</v>
      </c>
    </row>
    <row r="133" spans="1:17" ht="15.75" customHeight="1" x14ac:dyDescent="0.25">
      <c r="A133" s="52">
        <v>26301</v>
      </c>
      <c r="B133" s="53" t="s">
        <v>196</v>
      </c>
      <c r="C133" s="54">
        <v>34627.269999999997</v>
      </c>
      <c r="D133" s="20">
        <f t="shared" si="13"/>
        <v>9.0452232840469021E-4</v>
      </c>
      <c r="E133" s="10">
        <f t="shared" si="14"/>
        <v>-311561</v>
      </c>
      <c r="F133" s="10">
        <f t="shared" si="15"/>
        <v>-86814</v>
      </c>
      <c r="G133" s="10">
        <f t="shared" si="16"/>
        <v>-499603</v>
      </c>
      <c r="H133" s="10">
        <f t="shared" si="17"/>
        <v>24021</v>
      </c>
      <c r="I133" s="10">
        <f t="shared" si="18"/>
        <v>2940</v>
      </c>
      <c r="J133" s="21">
        <f t="shared" si="19"/>
        <v>37234</v>
      </c>
      <c r="K133" s="21">
        <f t="shared" si="20"/>
        <v>64195</v>
      </c>
      <c r="L133" s="21"/>
      <c r="M133" s="10">
        <f t="shared" si="21"/>
        <v>250</v>
      </c>
      <c r="N133" s="10">
        <f t="shared" si="22"/>
        <v>347</v>
      </c>
      <c r="O133" s="10">
        <f t="shared" si="23"/>
        <v>302262</v>
      </c>
      <c r="P133" s="10">
        <f t="shared" si="24"/>
        <v>302859</v>
      </c>
      <c r="Q133" s="10">
        <f t="shared" si="25"/>
        <v>-30665</v>
      </c>
    </row>
    <row r="134" spans="1:17" ht="15.75" customHeight="1" x14ac:dyDescent="0.25">
      <c r="A134" s="52">
        <v>27201</v>
      </c>
      <c r="B134" s="53" t="s">
        <v>197</v>
      </c>
      <c r="C134" s="54">
        <v>54128.93</v>
      </c>
      <c r="D134" s="20">
        <f t="shared" si="13"/>
        <v>1.4139383727811777E-3</v>
      </c>
      <c r="E134" s="10">
        <f t="shared" si="14"/>
        <v>-487029</v>
      </c>
      <c r="F134" s="10">
        <f t="shared" si="15"/>
        <v>-135706</v>
      </c>
      <c r="G134" s="10">
        <f t="shared" si="16"/>
        <v>-780974</v>
      </c>
      <c r="H134" s="10">
        <f t="shared" si="17"/>
        <v>37549</v>
      </c>
      <c r="I134" s="10">
        <f t="shared" si="18"/>
        <v>4596</v>
      </c>
      <c r="J134" s="21">
        <f t="shared" si="19"/>
        <v>58204</v>
      </c>
      <c r="K134" s="21">
        <f t="shared" si="20"/>
        <v>100349</v>
      </c>
      <c r="L134" s="21"/>
      <c r="M134" s="10">
        <f t="shared" si="21"/>
        <v>391</v>
      </c>
      <c r="N134" s="10">
        <f t="shared" si="22"/>
        <v>543</v>
      </c>
      <c r="O134" s="10">
        <f t="shared" si="23"/>
        <v>472492</v>
      </c>
      <c r="P134" s="10">
        <f t="shared" si="24"/>
        <v>473426</v>
      </c>
      <c r="Q134" s="10">
        <f t="shared" si="25"/>
        <v>-47935</v>
      </c>
    </row>
    <row r="135" spans="1:17" ht="15.75" customHeight="1" x14ac:dyDescent="0.25">
      <c r="A135" s="52">
        <v>27204</v>
      </c>
      <c r="B135" s="53" t="s">
        <v>198</v>
      </c>
      <c r="C135" s="54">
        <v>48233.21</v>
      </c>
      <c r="D135" s="20">
        <f t="shared" si="13"/>
        <v>1.259932285035245E-3</v>
      </c>
      <c r="E135" s="10">
        <f t="shared" si="14"/>
        <v>-433982</v>
      </c>
      <c r="F135" s="10">
        <f t="shared" si="15"/>
        <v>-120925</v>
      </c>
      <c r="G135" s="10">
        <f t="shared" si="16"/>
        <v>-695910</v>
      </c>
      <c r="H135" s="10">
        <f t="shared" si="17"/>
        <v>33459</v>
      </c>
      <c r="I135" s="10">
        <f t="shared" si="18"/>
        <v>4096</v>
      </c>
      <c r="J135" s="21">
        <f t="shared" si="19"/>
        <v>51865</v>
      </c>
      <c r="K135" s="21">
        <f t="shared" si="20"/>
        <v>89420</v>
      </c>
      <c r="L135" s="21"/>
      <c r="M135" s="10">
        <f t="shared" si="21"/>
        <v>349</v>
      </c>
      <c r="N135" s="10">
        <f t="shared" si="22"/>
        <v>484</v>
      </c>
      <c r="O135" s="10">
        <f t="shared" si="23"/>
        <v>421028</v>
      </c>
      <c r="P135" s="10">
        <f t="shared" si="24"/>
        <v>421861</v>
      </c>
      <c r="Q135" s="10">
        <f t="shared" si="25"/>
        <v>-42714</v>
      </c>
    </row>
    <row r="136" spans="1:17" ht="15.75" customHeight="1" x14ac:dyDescent="0.25">
      <c r="A136" s="52">
        <v>27301</v>
      </c>
      <c r="B136" s="53" t="s">
        <v>199</v>
      </c>
      <c r="C136" s="54">
        <v>20195.28</v>
      </c>
      <c r="D136" s="20">
        <f t="shared" si="13"/>
        <v>5.2753456129763258E-4</v>
      </c>
      <c r="E136" s="10">
        <f t="shared" si="14"/>
        <v>-181709</v>
      </c>
      <c r="F136" s="10">
        <f t="shared" si="15"/>
        <v>-50631</v>
      </c>
      <c r="G136" s="10">
        <f t="shared" si="16"/>
        <v>-291378</v>
      </c>
      <c r="H136" s="10">
        <f t="shared" si="17"/>
        <v>14009</v>
      </c>
      <c r="I136" s="10">
        <f t="shared" si="18"/>
        <v>1715</v>
      </c>
      <c r="J136" s="21">
        <f t="shared" si="19"/>
        <v>21716</v>
      </c>
      <c r="K136" s="21">
        <f t="shared" si="20"/>
        <v>37440</v>
      </c>
      <c r="L136" s="21"/>
      <c r="M136" s="10">
        <f t="shared" si="21"/>
        <v>146</v>
      </c>
      <c r="N136" s="10">
        <f t="shared" si="22"/>
        <v>203</v>
      </c>
      <c r="O136" s="10">
        <f t="shared" si="23"/>
        <v>176285</v>
      </c>
      <c r="P136" s="10">
        <f t="shared" si="24"/>
        <v>176634</v>
      </c>
      <c r="Q136" s="10">
        <f t="shared" si="25"/>
        <v>-17884</v>
      </c>
    </row>
    <row r="137" spans="1:17" ht="15.75" customHeight="1" x14ac:dyDescent="0.25">
      <c r="A137" s="52">
        <v>27302</v>
      </c>
      <c r="B137" s="53" t="s">
        <v>200</v>
      </c>
      <c r="C137" s="54">
        <v>12645.95</v>
      </c>
      <c r="D137" s="20">
        <f t="shared" ref="D137:D200" si="26">+C137/$C$7</f>
        <v>3.3033340886790366E-4</v>
      </c>
      <c r="E137" s="10">
        <f t="shared" ref="E137:E200" si="27">ROUND(D137*$E$7,0)</f>
        <v>-113783</v>
      </c>
      <c r="F137" s="10">
        <f t="shared" ref="F137:F200" si="28">ROUND(D137*$F$7,0)</f>
        <v>-31704</v>
      </c>
      <c r="G137" s="10">
        <f t="shared" ref="G137:G200" si="29">ROUND(D137*$G$7,0)</f>
        <v>-182456</v>
      </c>
      <c r="H137" s="10">
        <f t="shared" ref="H137:H200" si="30">ROUND(D137*$H$7,0)</f>
        <v>8772</v>
      </c>
      <c r="I137" s="10">
        <f t="shared" ref="I137:I200" si="31">ROUND(D137*$I$7,0)</f>
        <v>1074</v>
      </c>
      <c r="J137" s="21">
        <f t="shared" ref="J137:J200" si="32">ROUND(D137*$J$7,0)</f>
        <v>13598</v>
      </c>
      <c r="K137" s="21">
        <f t="shared" ref="K137:K200" si="33">ROUND(SUM(H137:J137),0)</f>
        <v>23444</v>
      </c>
      <c r="L137" s="21"/>
      <c r="M137" s="10">
        <f t="shared" ref="M137:M200" si="34">ROUND(D137*$M$7,0)</f>
        <v>91</v>
      </c>
      <c r="N137" s="10">
        <f t="shared" ref="N137:N200" si="35">ROUND(D137*$N$7,0)</f>
        <v>127</v>
      </c>
      <c r="O137" s="10">
        <f t="shared" ref="O137:O200" si="36">ROUND(D137*$O$7,0)</f>
        <v>110387</v>
      </c>
      <c r="P137" s="10">
        <f t="shared" ref="P137:P200" si="37">ROUND(SUM(M137:O137),0)</f>
        <v>110605</v>
      </c>
      <c r="Q137" s="10">
        <f t="shared" ref="Q137:Q200" si="38">ROUND(D137*$Q$7,0)</f>
        <v>-11199</v>
      </c>
    </row>
    <row r="138" spans="1:17" ht="15.75" customHeight="1" x14ac:dyDescent="0.25">
      <c r="A138" s="52">
        <v>28201</v>
      </c>
      <c r="B138" s="53" t="s">
        <v>201</v>
      </c>
      <c r="C138" s="54">
        <v>32424.240000000002</v>
      </c>
      <c r="D138" s="20">
        <f t="shared" si="26"/>
        <v>8.4697549248186467E-4</v>
      </c>
      <c r="E138" s="10">
        <f t="shared" si="27"/>
        <v>-291740</v>
      </c>
      <c r="F138" s="10">
        <f t="shared" si="28"/>
        <v>-81290</v>
      </c>
      <c r="G138" s="10">
        <f t="shared" si="29"/>
        <v>-467818</v>
      </c>
      <c r="H138" s="10">
        <f t="shared" si="30"/>
        <v>22493</v>
      </c>
      <c r="I138" s="10">
        <f t="shared" si="31"/>
        <v>2753</v>
      </c>
      <c r="J138" s="21">
        <f t="shared" si="32"/>
        <v>34866</v>
      </c>
      <c r="K138" s="21">
        <f t="shared" si="33"/>
        <v>60112</v>
      </c>
      <c r="L138" s="21"/>
      <c r="M138" s="10">
        <f t="shared" si="34"/>
        <v>234</v>
      </c>
      <c r="N138" s="10">
        <f t="shared" si="35"/>
        <v>325</v>
      </c>
      <c r="O138" s="10">
        <f t="shared" si="36"/>
        <v>283032</v>
      </c>
      <c r="P138" s="10">
        <f t="shared" si="37"/>
        <v>283591</v>
      </c>
      <c r="Q138" s="10">
        <f t="shared" si="38"/>
        <v>-28714</v>
      </c>
    </row>
    <row r="139" spans="1:17" ht="15.75" customHeight="1" x14ac:dyDescent="0.25">
      <c r="A139" s="52">
        <v>28204</v>
      </c>
      <c r="B139" s="53" t="s">
        <v>202</v>
      </c>
      <c r="C139" s="54">
        <v>66957.570000000007</v>
      </c>
      <c r="D139" s="20">
        <f t="shared" si="26"/>
        <v>1.7490439506412155E-3</v>
      </c>
      <c r="E139" s="10">
        <f t="shared" si="27"/>
        <v>-602456</v>
      </c>
      <c r="F139" s="10">
        <f t="shared" si="28"/>
        <v>-167868</v>
      </c>
      <c r="G139" s="10">
        <f t="shared" si="29"/>
        <v>-966066</v>
      </c>
      <c r="H139" s="10">
        <f t="shared" si="30"/>
        <v>46448</v>
      </c>
      <c r="I139" s="10">
        <f t="shared" si="31"/>
        <v>5686</v>
      </c>
      <c r="J139" s="21">
        <f t="shared" si="32"/>
        <v>71999</v>
      </c>
      <c r="K139" s="21">
        <f t="shared" si="33"/>
        <v>124133</v>
      </c>
      <c r="L139" s="21"/>
      <c r="M139" s="10">
        <f t="shared" si="34"/>
        <v>484</v>
      </c>
      <c r="N139" s="10">
        <f t="shared" si="35"/>
        <v>672</v>
      </c>
      <c r="O139" s="10">
        <f t="shared" si="36"/>
        <v>584474</v>
      </c>
      <c r="P139" s="10">
        <f t="shared" si="37"/>
        <v>585630</v>
      </c>
      <c r="Q139" s="10">
        <f t="shared" si="38"/>
        <v>-59295</v>
      </c>
    </row>
    <row r="140" spans="1:17" ht="15.75" customHeight="1" x14ac:dyDescent="0.25">
      <c r="A140" s="52">
        <v>28301</v>
      </c>
      <c r="B140" s="53" t="s">
        <v>203</v>
      </c>
      <c r="C140" s="54">
        <v>2125.42</v>
      </c>
      <c r="D140" s="20">
        <f t="shared" si="26"/>
        <v>5.5519532646896419E-5</v>
      </c>
      <c r="E140" s="10">
        <f t="shared" si="27"/>
        <v>-19124</v>
      </c>
      <c r="F140" s="10">
        <f t="shared" si="28"/>
        <v>-5329</v>
      </c>
      <c r="G140" s="10">
        <f t="shared" si="29"/>
        <v>-30666</v>
      </c>
      <c r="H140" s="10">
        <f t="shared" si="30"/>
        <v>1474</v>
      </c>
      <c r="I140" s="10">
        <f t="shared" si="31"/>
        <v>180</v>
      </c>
      <c r="J140" s="21">
        <f t="shared" si="32"/>
        <v>2285</v>
      </c>
      <c r="K140" s="21">
        <f t="shared" si="33"/>
        <v>3939</v>
      </c>
      <c r="L140" s="21"/>
      <c r="M140" s="10">
        <f t="shared" si="34"/>
        <v>15</v>
      </c>
      <c r="N140" s="10">
        <f t="shared" si="35"/>
        <v>21</v>
      </c>
      <c r="O140" s="10">
        <f t="shared" si="36"/>
        <v>18553</v>
      </c>
      <c r="P140" s="10">
        <f t="shared" si="37"/>
        <v>18589</v>
      </c>
      <c r="Q140" s="10">
        <f t="shared" si="38"/>
        <v>-1882</v>
      </c>
    </row>
    <row r="141" spans="1:17" ht="15.75" customHeight="1" x14ac:dyDescent="0.25">
      <c r="A141" s="52">
        <v>28304</v>
      </c>
      <c r="B141" s="53" t="s">
        <v>204</v>
      </c>
      <c r="C141" s="54">
        <v>67463.17</v>
      </c>
      <c r="D141" s="20">
        <f t="shared" si="26"/>
        <v>1.7622510700370387E-3</v>
      </c>
      <c r="E141" s="10">
        <f t="shared" si="27"/>
        <v>-607005</v>
      </c>
      <c r="F141" s="10">
        <f t="shared" si="28"/>
        <v>-169136</v>
      </c>
      <c r="G141" s="10">
        <f t="shared" si="29"/>
        <v>-973360</v>
      </c>
      <c r="H141" s="10">
        <f t="shared" si="30"/>
        <v>46799</v>
      </c>
      <c r="I141" s="10">
        <f t="shared" si="31"/>
        <v>5729</v>
      </c>
      <c r="J141" s="21">
        <f t="shared" si="32"/>
        <v>72543</v>
      </c>
      <c r="K141" s="21">
        <f t="shared" si="33"/>
        <v>125071</v>
      </c>
      <c r="L141" s="21"/>
      <c r="M141" s="10">
        <f t="shared" si="34"/>
        <v>488</v>
      </c>
      <c r="N141" s="10">
        <f t="shared" si="35"/>
        <v>677</v>
      </c>
      <c r="O141" s="10">
        <f t="shared" si="36"/>
        <v>588887</v>
      </c>
      <c r="P141" s="10">
        <f t="shared" si="37"/>
        <v>590052</v>
      </c>
      <c r="Q141" s="10">
        <f t="shared" si="38"/>
        <v>-59743</v>
      </c>
    </row>
    <row r="142" spans="1:17" ht="15.75" customHeight="1" x14ac:dyDescent="0.25">
      <c r="A142" s="52">
        <v>28312</v>
      </c>
      <c r="B142" s="53" t="s">
        <v>205</v>
      </c>
      <c r="C142" s="54">
        <v>216.23</v>
      </c>
      <c r="D142" s="20">
        <f t="shared" si="26"/>
        <v>5.6482900058522132E-6</v>
      </c>
      <c r="E142" s="10">
        <f t="shared" si="27"/>
        <v>-1946</v>
      </c>
      <c r="F142" s="10">
        <f t="shared" si="28"/>
        <v>-542</v>
      </c>
      <c r="G142" s="10">
        <f t="shared" si="29"/>
        <v>-3120</v>
      </c>
      <c r="H142" s="10">
        <f t="shared" si="30"/>
        <v>150</v>
      </c>
      <c r="I142" s="10">
        <f t="shared" si="31"/>
        <v>18</v>
      </c>
      <c r="J142" s="21">
        <f t="shared" si="32"/>
        <v>233</v>
      </c>
      <c r="K142" s="21">
        <f t="shared" si="33"/>
        <v>401</v>
      </c>
      <c r="L142" s="21"/>
      <c r="M142" s="10">
        <f t="shared" si="34"/>
        <v>2</v>
      </c>
      <c r="N142" s="10">
        <f t="shared" si="35"/>
        <v>2</v>
      </c>
      <c r="O142" s="10">
        <f t="shared" si="36"/>
        <v>1887</v>
      </c>
      <c r="P142" s="10">
        <f t="shared" si="37"/>
        <v>1891</v>
      </c>
      <c r="Q142" s="10">
        <f t="shared" si="38"/>
        <v>-191</v>
      </c>
    </row>
    <row r="143" spans="1:17" ht="15.75" customHeight="1" x14ac:dyDescent="0.25">
      <c r="A143" s="52">
        <v>29201</v>
      </c>
      <c r="B143" s="53" t="s">
        <v>206</v>
      </c>
      <c r="C143" s="54">
        <v>126091.35</v>
      </c>
      <c r="D143" s="20">
        <f t="shared" si="26"/>
        <v>3.2937173936521923E-3</v>
      </c>
      <c r="E143" s="10">
        <f t="shared" si="27"/>
        <v>-1134516</v>
      </c>
      <c r="F143" s="10">
        <f t="shared" si="28"/>
        <v>-316122</v>
      </c>
      <c r="G143" s="10">
        <f t="shared" si="29"/>
        <v>-1819249</v>
      </c>
      <c r="H143" s="10">
        <f t="shared" si="30"/>
        <v>87470</v>
      </c>
      <c r="I143" s="10">
        <f t="shared" si="31"/>
        <v>10707</v>
      </c>
      <c r="J143" s="21">
        <f t="shared" si="32"/>
        <v>135585</v>
      </c>
      <c r="K143" s="21">
        <f t="shared" si="33"/>
        <v>233762</v>
      </c>
      <c r="L143" s="21"/>
      <c r="M143" s="10">
        <f t="shared" si="34"/>
        <v>912</v>
      </c>
      <c r="N143" s="10">
        <f t="shared" si="35"/>
        <v>1265</v>
      </c>
      <c r="O143" s="10">
        <f t="shared" si="36"/>
        <v>1100653</v>
      </c>
      <c r="P143" s="10">
        <f t="shared" si="37"/>
        <v>1102830</v>
      </c>
      <c r="Q143" s="10">
        <f t="shared" si="38"/>
        <v>-111662</v>
      </c>
    </row>
    <row r="144" spans="1:17" ht="15.75" customHeight="1" x14ac:dyDescent="0.25">
      <c r="A144" s="52">
        <v>29305</v>
      </c>
      <c r="B144" s="53" t="s">
        <v>207</v>
      </c>
      <c r="C144" s="54">
        <v>58123.13</v>
      </c>
      <c r="D144" s="20">
        <f t="shared" si="26"/>
        <v>1.5182735711411412E-3</v>
      </c>
      <c r="E144" s="10">
        <f t="shared" si="27"/>
        <v>-522967</v>
      </c>
      <c r="F144" s="10">
        <f t="shared" si="28"/>
        <v>-145720</v>
      </c>
      <c r="G144" s="10">
        <f t="shared" si="29"/>
        <v>-838602</v>
      </c>
      <c r="H144" s="10">
        <f t="shared" si="30"/>
        <v>40320</v>
      </c>
      <c r="I144" s="10">
        <f t="shared" si="31"/>
        <v>4935</v>
      </c>
      <c r="J144" s="21">
        <f t="shared" si="32"/>
        <v>62499</v>
      </c>
      <c r="K144" s="21">
        <f t="shared" si="33"/>
        <v>107754</v>
      </c>
      <c r="L144" s="21"/>
      <c r="M144" s="10">
        <f t="shared" si="34"/>
        <v>420</v>
      </c>
      <c r="N144" s="10">
        <f t="shared" si="35"/>
        <v>583</v>
      </c>
      <c r="O144" s="10">
        <f t="shared" si="36"/>
        <v>507358</v>
      </c>
      <c r="P144" s="10">
        <f t="shared" si="37"/>
        <v>508361</v>
      </c>
      <c r="Q144" s="10">
        <f t="shared" si="38"/>
        <v>-51472</v>
      </c>
    </row>
    <row r="145" spans="1:17" ht="15.75" customHeight="1" x14ac:dyDescent="0.25">
      <c r="A145" s="52">
        <v>30201</v>
      </c>
      <c r="B145" s="53" t="s">
        <v>208</v>
      </c>
      <c r="C145" s="54">
        <v>67984.899999999994</v>
      </c>
      <c r="D145" s="20">
        <f t="shared" si="26"/>
        <v>1.7758795320670681E-3</v>
      </c>
      <c r="E145" s="10">
        <f t="shared" si="27"/>
        <v>-611699</v>
      </c>
      <c r="F145" s="10">
        <f t="shared" si="28"/>
        <v>-170444</v>
      </c>
      <c r="G145" s="10">
        <f t="shared" si="29"/>
        <v>-980888</v>
      </c>
      <c r="H145" s="10">
        <f t="shared" si="30"/>
        <v>47161</v>
      </c>
      <c r="I145" s="10">
        <f t="shared" si="31"/>
        <v>5773</v>
      </c>
      <c r="J145" s="21">
        <f t="shared" si="32"/>
        <v>73104</v>
      </c>
      <c r="K145" s="21">
        <f t="shared" si="33"/>
        <v>126038</v>
      </c>
      <c r="L145" s="21"/>
      <c r="M145" s="10">
        <f t="shared" si="34"/>
        <v>492</v>
      </c>
      <c r="N145" s="10">
        <f t="shared" si="35"/>
        <v>682</v>
      </c>
      <c r="O145" s="10">
        <f t="shared" si="36"/>
        <v>593441</v>
      </c>
      <c r="P145" s="10">
        <f t="shared" si="37"/>
        <v>594615</v>
      </c>
      <c r="Q145" s="10">
        <f t="shared" si="38"/>
        <v>-60205</v>
      </c>
    </row>
    <row r="146" spans="1:17" ht="15.75" customHeight="1" x14ac:dyDescent="0.25">
      <c r="A146" s="52">
        <v>30204</v>
      </c>
      <c r="B146" s="53" t="s">
        <v>209</v>
      </c>
      <c r="C146" s="54">
        <v>66748</v>
      </c>
      <c r="D146" s="20">
        <f t="shared" si="26"/>
        <v>1.7435696309976579E-3</v>
      </c>
      <c r="E146" s="10">
        <f t="shared" si="27"/>
        <v>-600570</v>
      </c>
      <c r="F146" s="10">
        <f t="shared" si="28"/>
        <v>-167343</v>
      </c>
      <c r="G146" s="10">
        <f t="shared" si="29"/>
        <v>-963042</v>
      </c>
      <c r="H146" s="10">
        <f t="shared" si="30"/>
        <v>46303</v>
      </c>
      <c r="I146" s="10">
        <f t="shared" si="31"/>
        <v>5668</v>
      </c>
      <c r="J146" s="21">
        <f t="shared" si="32"/>
        <v>71774</v>
      </c>
      <c r="K146" s="21">
        <f t="shared" si="33"/>
        <v>123745</v>
      </c>
      <c r="L146" s="21"/>
      <c r="M146" s="10">
        <f t="shared" si="34"/>
        <v>483</v>
      </c>
      <c r="N146" s="10">
        <f t="shared" si="35"/>
        <v>670</v>
      </c>
      <c r="O146" s="10">
        <f t="shared" si="36"/>
        <v>582644</v>
      </c>
      <c r="P146" s="10">
        <f t="shared" si="37"/>
        <v>583797</v>
      </c>
      <c r="Q146" s="10">
        <f t="shared" si="38"/>
        <v>-59110</v>
      </c>
    </row>
    <row r="147" spans="1:17" ht="15.75" customHeight="1" x14ac:dyDescent="0.25">
      <c r="A147" s="52">
        <v>30301</v>
      </c>
      <c r="B147" s="53" t="s">
        <v>210</v>
      </c>
      <c r="C147" s="54">
        <v>68894.28</v>
      </c>
      <c r="D147" s="20">
        <f t="shared" si="26"/>
        <v>1.7996340618063359E-3</v>
      </c>
      <c r="E147" s="10">
        <f t="shared" si="27"/>
        <v>-619881</v>
      </c>
      <c r="F147" s="10">
        <f t="shared" si="28"/>
        <v>-172724</v>
      </c>
      <c r="G147" s="10">
        <f t="shared" si="29"/>
        <v>-994008</v>
      </c>
      <c r="H147" s="10">
        <f t="shared" si="30"/>
        <v>47792</v>
      </c>
      <c r="I147" s="10">
        <f t="shared" si="31"/>
        <v>5850</v>
      </c>
      <c r="J147" s="21">
        <f t="shared" si="32"/>
        <v>74082</v>
      </c>
      <c r="K147" s="21">
        <f t="shared" si="33"/>
        <v>127724</v>
      </c>
      <c r="L147" s="21"/>
      <c r="M147" s="10">
        <f t="shared" si="34"/>
        <v>498</v>
      </c>
      <c r="N147" s="10">
        <f t="shared" si="35"/>
        <v>691</v>
      </c>
      <c r="O147" s="10">
        <f t="shared" si="36"/>
        <v>601379</v>
      </c>
      <c r="P147" s="10">
        <f t="shared" si="37"/>
        <v>602568</v>
      </c>
      <c r="Q147" s="10">
        <f t="shared" si="38"/>
        <v>-61010</v>
      </c>
    </row>
    <row r="148" spans="1:17" ht="15.75" customHeight="1" x14ac:dyDescent="0.25">
      <c r="A148" s="52">
        <v>30302</v>
      </c>
      <c r="B148" s="53" t="s">
        <v>211</v>
      </c>
      <c r="C148" s="54">
        <v>37611.03</v>
      </c>
      <c r="D148" s="20">
        <f t="shared" si="26"/>
        <v>9.824631404467825E-4</v>
      </c>
      <c r="E148" s="10">
        <f t="shared" si="27"/>
        <v>-338408</v>
      </c>
      <c r="F148" s="10">
        <f t="shared" si="28"/>
        <v>-94294</v>
      </c>
      <c r="G148" s="10">
        <f t="shared" si="29"/>
        <v>-542653</v>
      </c>
      <c r="H148" s="10">
        <f t="shared" si="30"/>
        <v>26091</v>
      </c>
      <c r="I148" s="10">
        <f t="shared" si="31"/>
        <v>3194</v>
      </c>
      <c r="J148" s="21">
        <f t="shared" si="32"/>
        <v>40443</v>
      </c>
      <c r="K148" s="21">
        <f t="shared" si="33"/>
        <v>69728</v>
      </c>
      <c r="L148" s="21"/>
      <c r="M148" s="10">
        <f t="shared" si="34"/>
        <v>272</v>
      </c>
      <c r="N148" s="10">
        <f t="shared" si="35"/>
        <v>377</v>
      </c>
      <c r="O148" s="10">
        <f t="shared" si="36"/>
        <v>328307</v>
      </c>
      <c r="P148" s="10">
        <f t="shared" si="37"/>
        <v>328956</v>
      </c>
      <c r="Q148" s="10">
        <f t="shared" si="38"/>
        <v>-33307</v>
      </c>
    </row>
    <row r="149" spans="1:17" ht="15.75" customHeight="1" x14ac:dyDescent="0.25">
      <c r="A149" s="52">
        <v>30305</v>
      </c>
      <c r="B149" s="53" t="s">
        <v>212</v>
      </c>
      <c r="C149" s="54">
        <v>13114.91</v>
      </c>
      <c r="D149" s="20">
        <f t="shared" si="26"/>
        <v>3.4258343005434607E-4</v>
      </c>
      <c r="E149" s="10">
        <f t="shared" si="27"/>
        <v>-118002</v>
      </c>
      <c r="F149" s="10">
        <f t="shared" si="28"/>
        <v>-32880</v>
      </c>
      <c r="G149" s="10">
        <f t="shared" si="29"/>
        <v>-189222</v>
      </c>
      <c r="H149" s="10">
        <f t="shared" si="30"/>
        <v>9098</v>
      </c>
      <c r="I149" s="10">
        <f t="shared" si="31"/>
        <v>1114</v>
      </c>
      <c r="J149" s="21">
        <f t="shared" si="32"/>
        <v>14102</v>
      </c>
      <c r="K149" s="21">
        <f t="shared" si="33"/>
        <v>24314</v>
      </c>
      <c r="L149" s="21"/>
      <c r="M149" s="10">
        <f t="shared" si="34"/>
        <v>95</v>
      </c>
      <c r="N149" s="10">
        <f t="shared" si="35"/>
        <v>132</v>
      </c>
      <c r="O149" s="10">
        <f t="shared" si="36"/>
        <v>114480</v>
      </c>
      <c r="P149" s="10">
        <f t="shared" si="37"/>
        <v>114707</v>
      </c>
      <c r="Q149" s="10">
        <f t="shared" si="38"/>
        <v>-11614</v>
      </c>
    </row>
    <row r="150" spans="1:17" ht="15.75" customHeight="1" x14ac:dyDescent="0.25">
      <c r="A150" s="52">
        <v>30306</v>
      </c>
      <c r="B150" s="53" t="s">
        <v>213</v>
      </c>
      <c r="C150" s="54">
        <v>25745.58</v>
      </c>
      <c r="D150" s="20">
        <f t="shared" si="26"/>
        <v>6.7251769971266083E-4</v>
      </c>
      <c r="E150" s="10">
        <f t="shared" si="27"/>
        <v>-231648</v>
      </c>
      <c r="F150" s="10">
        <f t="shared" si="28"/>
        <v>-64546</v>
      </c>
      <c r="G150" s="10">
        <f t="shared" si="29"/>
        <v>-371458</v>
      </c>
      <c r="H150" s="10">
        <f t="shared" si="30"/>
        <v>17860</v>
      </c>
      <c r="I150" s="10">
        <f t="shared" si="31"/>
        <v>2186</v>
      </c>
      <c r="J150" s="21">
        <f t="shared" si="32"/>
        <v>27684</v>
      </c>
      <c r="K150" s="21">
        <f t="shared" si="33"/>
        <v>47730</v>
      </c>
      <c r="L150" s="21"/>
      <c r="M150" s="10">
        <f t="shared" si="34"/>
        <v>186</v>
      </c>
      <c r="N150" s="10">
        <f t="shared" si="35"/>
        <v>258</v>
      </c>
      <c r="O150" s="10">
        <f t="shared" si="36"/>
        <v>224734</v>
      </c>
      <c r="P150" s="10">
        <f t="shared" si="37"/>
        <v>225178</v>
      </c>
      <c r="Q150" s="10">
        <f t="shared" si="38"/>
        <v>-22799</v>
      </c>
    </row>
    <row r="151" spans="1:17" ht="15.75" customHeight="1" x14ac:dyDescent="0.25">
      <c r="A151" s="52">
        <v>30307</v>
      </c>
      <c r="B151" s="53" t="s">
        <v>214</v>
      </c>
      <c r="C151" s="54">
        <v>37185.74</v>
      </c>
      <c r="D151" s="20">
        <f t="shared" si="26"/>
        <v>9.7135385285214296E-4</v>
      </c>
      <c r="E151" s="10">
        <f t="shared" si="27"/>
        <v>-334581</v>
      </c>
      <c r="F151" s="10">
        <f t="shared" si="28"/>
        <v>-93228</v>
      </c>
      <c r="G151" s="10">
        <f t="shared" si="29"/>
        <v>-536517</v>
      </c>
      <c r="H151" s="10">
        <f t="shared" si="30"/>
        <v>25796</v>
      </c>
      <c r="I151" s="10">
        <f t="shared" si="31"/>
        <v>3158</v>
      </c>
      <c r="J151" s="21">
        <f t="shared" si="32"/>
        <v>39986</v>
      </c>
      <c r="K151" s="21">
        <f t="shared" si="33"/>
        <v>68940</v>
      </c>
      <c r="L151" s="21"/>
      <c r="M151" s="10">
        <f t="shared" si="34"/>
        <v>269</v>
      </c>
      <c r="N151" s="10">
        <f t="shared" si="35"/>
        <v>373</v>
      </c>
      <c r="O151" s="10">
        <f t="shared" si="36"/>
        <v>324595</v>
      </c>
      <c r="P151" s="10">
        <f t="shared" si="37"/>
        <v>325237</v>
      </c>
      <c r="Q151" s="10">
        <f t="shared" si="38"/>
        <v>-32930</v>
      </c>
    </row>
    <row r="152" spans="1:17" ht="15.75" customHeight="1" x14ac:dyDescent="0.25">
      <c r="A152" s="52">
        <v>31201</v>
      </c>
      <c r="B152" s="53" t="s">
        <v>215</v>
      </c>
      <c r="C152" s="54">
        <v>51841.32</v>
      </c>
      <c r="D152" s="20">
        <f t="shared" si="26"/>
        <v>1.3541821655005618E-3</v>
      </c>
      <c r="E152" s="10">
        <f t="shared" si="27"/>
        <v>-466446</v>
      </c>
      <c r="F152" s="10">
        <f t="shared" si="28"/>
        <v>-129971</v>
      </c>
      <c r="G152" s="10">
        <f t="shared" si="29"/>
        <v>-747968</v>
      </c>
      <c r="H152" s="10">
        <f t="shared" si="30"/>
        <v>35962</v>
      </c>
      <c r="I152" s="10">
        <f t="shared" si="31"/>
        <v>4402</v>
      </c>
      <c r="J152" s="21">
        <f t="shared" si="32"/>
        <v>55745</v>
      </c>
      <c r="K152" s="21">
        <f t="shared" si="33"/>
        <v>96109</v>
      </c>
      <c r="L152" s="21"/>
      <c r="M152" s="10">
        <f t="shared" si="34"/>
        <v>375</v>
      </c>
      <c r="N152" s="10">
        <f t="shared" si="35"/>
        <v>520</v>
      </c>
      <c r="O152" s="10">
        <f t="shared" si="36"/>
        <v>452524</v>
      </c>
      <c r="P152" s="10">
        <f t="shared" si="37"/>
        <v>453419</v>
      </c>
      <c r="Q152" s="10">
        <f t="shared" si="38"/>
        <v>-45909</v>
      </c>
    </row>
    <row r="153" spans="1:17" ht="15.75" customHeight="1" x14ac:dyDescent="0.25">
      <c r="A153" s="52">
        <v>31301</v>
      </c>
      <c r="B153" s="53" t="s">
        <v>216</v>
      </c>
      <c r="C153" s="54">
        <v>8218.33</v>
      </c>
      <c r="D153" s="20">
        <f t="shared" si="26"/>
        <v>2.1467655368725627E-4</v>
      </c>
      <c r="E153" s="10">
        <f t="shared" si="27"/>
        <v>-73945</v>
      </c>
      <c r="F153" s="10">
        <f t="shared" si="28"/>
        <v>-20604</v>
      </c>
      <c r="G153" s="10">
        <f t="shared" si="29"/>
        <v>-118574</v>
      </c>
      <c r="H153" s="10">
        <f t="shared" si="30"/>
        <v>5701</v>
      </c>
      <c r="I153" s="10">
        <f t="shared" si="31"/>
        <v>698</v>
      </c>
      <c r="J153" s="21">
        <f t="shared" si="32"/>
        <v>8837</v>
      </c>
      <c r="K153" s="21">
        <f t="shared" si="33"/>
        <v>15236</v>
      </c>
      <c r="L153" s="21"/>
      <c r="M153" s="10">
        <f t="shared" si="34"/>
        <v>59</v>
      </c>
      <c r="N153" s="10">
        <f t="shared" si="35"/>
        <v>82</v>
      </c>
      <c r="O153" s="10">
        <f t="shared" si="36"/>
        <v>71738</v>
      </c>
      <c r="P153" s="10">
        <f t="shared" si="37"/>
        <v>71879</v>
      </c>
      <c r="Q153" s="10">
        <f t="shared" si="38"/>
        <v>-7278</v>
      </c>
    </row>
    <row r="154" spans="1:17" ht="15.75" customHeight="1" x14ac:dyDescent="0.25">
      <c r="A154" s="52">
        <v>31303</v>
      </c>
      <c r="B154" s="53" t="s">
        <v>217</v>
      </c>
      <c r="C154" s="54">
        <v>7282.25</v>
      </c>
      <c r="D154" s="20">
        <f t="shared" si="26"/>
        <v>1.9022457519824856E-4</v>
      </c>
      <c r="E154" s="10">
        <f t="shared" si="27"/>
        <v>-65523</v>
      </c>
      <c r="F154" s="10">
        <f t="shared" si="28"/>
        <v>-18257</v>
      </c>
      <c r="G154" s="10">
        <f t="shared" si="29"/>
        <v>-105068</v>
      </c>
      <c r="H154" s="10">
        <f t="shared" si="30"/>
        <v>5052</v>
      </c>
      <c r="I154" s="10">
        <f t="shared" si="31"/>
        <v>618</v>
      </c>
      <c r="J154" s="21">
        <f t="shared" si="32"/>
        <v>7831</v>
      </c>
      <c r="K154" s="21">
        <f t="shared" si="33"/>
        <v>13501</v>
      </c>
      <c r="L154" s="21"/>
      <c r="M154" s="10">
        <f t="shared" si="34"/>
        <v>53</v>
      </c>
      <c r="N154" s="10">
        <f t="shared" si="35"/>
        <v>73</v>
      </c>
      <c r="O154" s="10">
        <f t="shared" si="36"/>
        <v>63567</v>
      </c>
      <c r="P154" s="10">
        <f t="shared" si="37"/>
        <v>63693</v>
      </c>
      <c r="Q154" s="10">
        <f t="shared" si="38"/>
        <v>-6449</v>
      </c>
    </row>
    <row r="155" spans="1:17" ht="15.75" customHeight="1" x14ac:dyDescent="0.25">
      <c r="A155" s="52">
        <v>31306</v>
      </c>
      <c r="B155" s="53" t="s">
        <v>218</v>
      </c>
      <c r="C155" s="54">
        <v>44899.49</v>
      </c>
      <c r="D155" s="20">
        <f t="shared" si="26"/>
        <v>1.1728499312531166E-3</v>
      </c>
      <c r="E155" s="10">
        <f t="shared" si="27"/>
        <v>-403987</v>
      </c>
      <c r="F155" s="10">
        <f t="shared" si="28"/>
        <v>-112567</v>
      </c>
      <c r="G155" s="10">
        <f t="shared" si="29"/>
        <v>-647811</v>
      </c>
      <c r="H155" s="10">
        <f t="shared" si="30"/>
        <v>31147</v>
      </c>
      <c r="I155" s="10">
        <f t="shared" si="31"/>
        <v>3813</v>
      </c>
      <c r="J155" s="21">
        <f t="shared" si="32"/>
        <v>48280</v>
      </c>
      <c r="K155" s="21">
        <f t="shared" si="33"/>
        <v>83240</v>
      </c>
      <c r="L155" s="21"/>
      <c r="M155" s="10">
        <f t="shared" si="34"/>
        <v>325</v>
      </c>
      <c r="N155" s="10">
        <f t="shared" si="35"/>
        <v>451</v>
      </c>
      <c r="O155" s="10">
        <f t="shared" si="36"/>
        <v>391928</v>
      </c>
      <c r="P155" s="10">
        <f t="shared" si="37"/>
        <v>392704</v>
      </c>
      <c r="Q155" s="10">
        <f t="shared" si="38"/>
        <v>-39761</v>
      </c>
    </row>
    <row r="156" spans="1:17" ht="15.75" customHeight="1" x14ac:dyDescent="0.25">
      <c r="A156" s="52">
        <v>31307</v>
      </c>
      <c r="B156" s="53" t="s">
        <v>219</v>
      </c>
      <c r="C156" s="54">
        <v>6339.72</v>
      </c>
      <c r="D156" s="20">
        <f t="shared" si="26"/>
        <v>1.6560411189891041E-4</v>
      </c>
      <c r="E156" s="10">
        <f t="shared" si="27"/>
        <v>-57042</v>
      </c>
      <c r="F156" s="10">
        <f t="shared" si="28"/>
        <v>-15894</v>
      </c>
      <c r="G156" s="10">
        <f t="shared" si="29"/>
        <v>-91470</v>
      </c>
      <c r="H156" s="10">
        <f t="shared" si="30"/>
        <v>4398</v>
      </c>
      <c r="I156" s="10">
        <f t="shared" si="31"/>
        <v>538</v>
      </c>
      <c r="J156" s="21">
        <f t="shared" si="32"/>
        <v>6817</v>
      </c>
      <c r="K156" s="21">
        <f t="shared" si="33"/>
        <v>11753</v>
      </c>
      <c r="L156" s="21"/>
      <c r="M156" s="10">
        <f t="shared" si="34"/>
        <v>46</v>
      </c>
      <c r="N156" s="10">
        <f t="shared" si="35"/>
        <v>64</v>
      </c>
      <c r="O156" s="10">
        <f t="shared" si="36"/>
        <v>55339</v>
      </c>
      <c r="P156" s="10">
        <f t="shared" si="37"/>
        <v>55449</v>
      </c>
      <c r="Q156" s="10">
        <f t="shared" si="38"/>
        <v>-5614</v>
      </c>
    </row>
    <row r="157" spans="1:17" ht="15.75" customHeight="1" x14ac:dyDescent="0.25">
      <c r="A157" s="52">
        <v>31311</v>
      </c>
      <c r="B157" s="53" t="s">
        <v>220</v>
      </c>
      <c r="C157" s="54">
        <v>17410.41</v>
      </c>
      <c r="D157" s="20">
        <f t="shared" si="26"/>
        <v>4.5478908939920195E-4</v>
      </c>
      <c r="E157" s="10">
        <f t="shared" si="27"/>
        <v>-156651</v>
      </c>
      <c r="F157" s="10">
        <f t="shared" si="28"/>
        <v>-43649</v>
      </c>
      <c r="G157" s="10">
        <f t="shared" si="29"/>
        <v>-251198</v>
      </c>
      <c r="H157" s="10">
        <f t="shared" si="30"/>
        <v>12078</v>
      </c>
      <c r="I157" s="10">
        <f t="shared" si="31"/>
        <v>1478</v>
      </c>
      <c r="J157" s="21">
        <f t="shared" si="32"/>
        <v>18721</v>
      </c>
      <c r="K157" s="21">
        <f t="shared" si="33"/>
        <v>32277</v>
      </c>
      <c r="L157" s="21"/>
      <c r="M157" s="10">
        <f t="shared" si="34"/>
        <v>126</v>
      </c>
      <c r="N157" s="10">
        <f t="shared" si="35"/>
        <v>175</v>
      </c>
      <c r="O157" s="10">
        <f t="shared" si="36"/>
        <v>151976</v>
      </c>
      <c r="P157" s="10">
        <f t="shared" si="37"/>
        <v>152277</v>
      </c>
      <c r="Q157" s="10">
        <f t="shared" si="38"/>
        <v>-15418</v>
      </c>
    </row>
    <row r="158" spans="1:17" ht="15.75" customHeight="1" x14ac:dyDescent="0.25">
      <c r="A158" s="52">
        <v>31319</v>
      </c>
      <c r="B158" s="53" t="s">
        <v>221</v>
      </c>
      <c r="C158" s="54">
        <v>29838.880000000001</v>
      </c>
      <c r="D158" s="20">
        <f t="shared" si="26"/>
        <v>7.7944155616622816E-4</v>
      </c>
      <c r="E158" s="10">
        <f t="shared" si="27"/>
        <v>-268478</v>
      </c>
      <c r="F158" s="10">
        <f t="shared" si="28"/>
        <v>-74809</v>
      </c>
      <c r="G158" s="10">
        <f t="shared" si="29"/>
        <v>-430516</v>
      </c>
      <c r="H158" s="10">
        <f t="shared" si="30"/>
        <v>20699</v>
      </c>
      <c r="I158" s="10">
        <f t="shared" si="31"/>
        <v>2534</v>
      </c>
      <c r="J158" s="21">
        <f t="shared" si="32"/>
        <v>32086</v>
      </c>
      <c r="K158" s="21">
        <f t="shared" si="33"/>
        <v>55319</v>
      </c>
      <c r="L158" s="21"/>
      <c r="M158" s="10">
        <f t="shared" si="34"/>
        <v>216</v>
      </c>
      <c r="N158" s="10">
        <f t="shared" si="35"/>
        <v>299</v>
      </c>
      <c r="O158" s="10">
        <f t="shared" si="36"/>
        <v>260464</v>
      </c>
      <c r="P158" s="10">
        <f t="shared" si="37"/>
        <v>260979</v>
      </c>
      <c r="Q158" s="10">
        <f t="shared" si="38"/>
        <v>-26424</v>
      </c>
    </row>
    <row r="159" spans="1:17" ht="15.75" customHeight="1" x14ac:dyDescent="0.25">
      <c r="A159" s="52">
        <v>32201</v>
      </c>
      <c r="B159" s="53" t="s">
        <v>222</v>
      </c>
      <c r="C159" s="54">
        <v>38516.620000000003</v>
      </c>
      <c r="D159" s="20">
        <f t="shared" si="26"/>
        <v>1.0061186690339338E-3</v>
      </c>
      <c r="E159" s="10">
        <f t="shared" si="27"/>
        <v>-346556</v>
      </c>
      <c r="F159" s="10">
        <f t="shared" si="28"/>
        <v>-96565</v>
      </c>
      <c r="G159" s="10">
        <f t="shared" si="29"/>
        <v>-555719</v>
      </c>
      <c r="H159" s="10">
        <f t="shared" si="30"/>
        <v>26719</v>
      </c>
      <c r="I159" s="10">
        <f t="shared" si="31"/>
        <v>3271</v>
      </c>
      <c r="J159" s="21">
        <f t="shared" si="32"/>
        <v>41417</v>
      </c>
      <c r="K159" s="21">
        <f t="shared" si="33"/>
        <v>71407</v>
      </c>
      <c r="L159" s="21"/>
      <c r="M159" s="10">
        <f t="shared" si="34"/>
        <v>279</v>
      </c>
      <c r="N159" s="10">
        <f t="shared" si="35"/>
        <v>386</v>
      </c>
      <c r="O159" s="10">
        <f t="shared" si="36"/>
        <v>336212</v>
      </c>
      <c r="P159" s="10">
        <f t="shared" si="37"/>
        <v>336877</v>
      </c>
      <c r="Q159" s="10">
        <f t="shared" si="38"/>
        <v>-34109</v>
      </c>
    </row>
    <row r="160" spans="1:17" ht="15.75" customHeight="1" x14ac:dyDescent="0.25">
      <c r="A160" s="52">
        <v>32301</v>
      </c>
      <c r="B160" s="53" t="s">
        <v>223</v>
      </c>
      <c r="C160" s="54">
        <v>5393.15</v>
      </c>
      <c r="D160" s="20">
        <f t="shared" si="26"/>
        <v>1.4087811702845056E-4</v>
      </c>
      <c r="E160" s="10">
        <f t="shared" si="27"/>
        <v>-48525</v>
      </c>
      <c r="F160" s="10">
        <f t="shared" si="28"/>
        <v>-13521</v>
      </c>
      <c r="G160" s="10">
        <f t="shared" si="29"/>
        <v>-77813</v>
      </c>
      <c r="H160" s="10">
        <f t="shared" si="30"/>
        <v>3741</v>
      </c>
      <c r="I160" s="10">
        <f t="shared" si="31"/>
        <v>458</v>
      </c>
      <c r="J160" s="21">
        <f t="shared" si="32"/>
        <v>5799</v>
      </c>
      <c r="K160" s="21">
        <f t="shared" si="33"/>
        <v>9998</v>
      </c>
      <c r="L160" s="21"/>
      <c r="M160" s="10">
        <f t="shared" si="34"/>
        <v>39</v>
      </c>
      <c r="N160" s="10">
        <f t="shared" si="35"/>
        <v>54</v>
      </c>
      <c r="O160" s="10">
        <f t="shared" si="36"/>
        <v>47077</v>
      </c>
      <c r="P160" s="10">
        <f t="shared" si="37"/>
        <v>47170</v>
      </c>
      <c r="Q160" s="10">
        <f t="shared" si="38"/>
        <v>-4776</v>
      </c>
    </row>
    <row r="161" spans="1:17" ht="15.75" customHeight="1" x14ac:dyDescent="0.25">
      <c r="A161" s="52">
        <v>32303</v>
      </c>
      <c r="B161" s="53" t="s">
        <v>224</v>
      </c>
      <c r="C161" s="54">
        <v>1783.14</v>
      </c>
      <c r="D161" s="20">
        <f t="shared" si="26"/>
        <v>4.6578605378695449E-5</v>
      </c>
      <c r="E161" s="10">
        <f t="shared" si="27"/>
        <v>-16044</v>
      </c>
      <c r="F161" s="10">
        <f t="shared" si="28"/>
        <v>-4470</v>
      </c>
      <c r="G161" s="10">
        <f t="shared" si="29"/>
        <v>-25727</v>
      </c>
      <c r="H161" s="10">
        <f t="shared" si="30"/>
        <v>1237</v>
      </c>
      <c r="I161" s="10">
        <f t="shared" si="31"/>
        <v>151</v>
      </c>
      <c r="J161" s="21">
        <f t="shared" si="32"/>
        <v>1917</v>
      </c>
      <c r="K161" s="21">
        <f t="shared" si="33"/>
        <v>3305</v>
      </c>
      <c r="L161" s="21"/>
      <c r="M161" s="10">
        <f t="shared" si="34"/>
        <v>13</v>
      </c>
      <c r="N161" s="10">
        <f t="shared" si="35"/>
        <v>18</v>
      </c>
      <c r="O161" s="10">
        <f t="shared" si="36"/>
        <v>15565</v>
      </c>
      <c r="P161" s="10">
        <f t="shared" si="37"/>
        <v>15596</v>
      </c>
      <c r="Q161" s="10">
        <f t="shared" si="38"/>
        <v>-1579</v>
      </c>
    </row>
    <row r="162" spans="1:17" ht="15.75" customHeight="1" x14ac:dyDescent="0.25">
      <c r="A162" s="52">
        <v>33201</v>
      </c>
      <c r="B162" s="53" t="s">
        <v>225</v>
      </c>
      <c r="C162" s="54">
        <v>79967.08</v>
      </c>
      <c r="D162" s="20">
        <f t="shared" si="26"/>
        <v>2.0888741560430302E-3</v>
      </c>
      <c r="E162" s="10">
        <f t="shared" si="27"/>
        <v>-719510</v>
      </c>
      <c r="F162" s="10">
        <f t="shared" si="28"/>
        <v>-200484</v>
      </c>
      <c r="G162" s="10">
        <f t="shared" si="29"/>
        <v>-1153767</v>
      </c>
      <c r="H162" s="10">
        <f t="shared" si="30"/>
        <v>55473</v>
      </c>
      <c r="I162" s="10">
        <f t="shared" si="31"/>
        <v>6790</v>
      </c>
      <c r="J162" s="21">
        <f t="shared" si="32"/>
        <v>85988</v>
      </c>
      <c r="K162" s="21">
        <f t="shared" si="33"/>
        <v>148251</v>
      </c>
      <c r="L162" s="21"/>
      <c r="M162" s="10">
        <f t="shared" si="34"/>
        <v>578</v>
      </c>
      <c r="N162" s="10">
        <f t="shared" si="35"/>
        <v>802</v>
      </c>
      <c r="O162" s="10">
        <f t="shared" si="36"/>
        <v>698034</v>
      </c>
      <c r="P162" s="10">
        <f t="shared" si="37"/>
        <v>699414</v>
      </c>
      <c r="Q162" s="10">
        <f t="shared" si="38"/>
        <v>-70816</v>
      </c>
    </row>
    <row r="163" spans="1:17" ht="15.75" customHeight="1" x14ac:dyDescent="0.25">
      <c r="A163" s="52">
        <v>33302</v>
      </c>
      <c r="B163" s="53" t="s">
        <v>226</v>
      </c>
      <c r="C163" s="54">
        <v>23285.91</v>
      </c>
      <c r="D163" s="20">
        <f t="shared" si="26"/>
        <v>6.0826699685600572E-4</v>
      </c>
      <c r="E163" s="10">
        <f t="shared" si="27"/>
        <v>-209517</v>
      </c>
      <c r="F163" s="10">
        <f t="shared" si="28"/>
        <v>-58380</v>
      </c>
      <c r="G163" s="10">
        <f t="shared" si="29"/>
        <v>-335970</v>
      </c>
      <c r="H163" s="10">
        <f t="shared" si="30"/>
        <v>16153</v>
      </c>
      <c r="I163" s="10">
        <f t="shared" si="31"/>
        <v>1977</v>
      </c>
      <c r="J163" s="21">
        <f t="shared" si="32"/>
        <v>25039</v>
      </c>
      <c r="K163" s="21">
        <f t="shared" si="33"/>
        <v>43169</v>
      </c>
      <c r="L163" s="21"/>
      <c r="M163" s="10">
        <f t="shared" si="34"/>
        <v>168</v>
      </c>
      <c r="N163" s="10">
        <f t="shared" si="35"/>
        <v>234</v>
      </c>
      <c r="O163" s="10">
        <f t="shared" si="36"/>
        <v>203263</v>
      </c>
      <c r="P163" s="10">
        <f t="shared" si="37"/>
        <v>203665</v>
      </c>
      <c r="Q163" s="10">
        <f t="shared" si="38"/>
        <v>-20621</v>
      </c>
    </row>
    <row r="164" spans="1:17" ht="15.75" customHeight="1" x14ac:dyDescent="0.25">
      <c r="A164" s="52">
        <v>33305</v>
      </c>
      <c r="B164" s="53" t="s">
        <v>227</v>
      </c>
      <c r="C164" s="54">
        <v>15918.1</v>
      </c>
      <c r="D164" s="20">
        <f t="shared" si="26"/>
        <v>4.1580745105746717E-4</v>
      </c>
      <c r="E164" s="10">
        <f t="shared" si="27"/>
        <v>-143224</v>
      </c>
      <c r="F164" s="10">
        <f t="shared" si="28"/>
        <v>-39908</v>
      </c>
      <c r="G164" s="10">
        <f t="shared" si="29"/>
        <v>-229667</v>
      </c>
      <c r="H164" s="10">
        <f t="shared" si="30"/>
        <v>11042</v>
      </c>
      <c r="I164" s="10">
        <f t="shared" si="31"/>
        <v>1352</v>
      </c>
      <c r="J164" s="21">
        <f t="shared" si="32"/>
        <v>17117</v>
      </c>
      <c r="K164" s="21">
        <f t="shared" si="33"/>
        <v>29511</v>
      </c>
      <c r="L164" s="21"/>
      <c r="M164" s="10">
        <f t="shared" si="34"/>
        <v>115</v>
      </c>
      <c r="N164" s="10">
        <f t="shared" si="35"/>
        <v>160</v>
      </c>
      <c r="O164" s="10">
        <f t="shared" si="36"/>
        <v>138949</v>
      </c>
      <c r="P164" s="10">
        <f t="shared" si="37"/>
        <v>139224</v>
      </c>
      <c r="Q164" s="10">
        <f t="shared" si="38"/>
        <v>-14096</v>
      </c>
    </row>
    <row r="165" spans="1:17" ht="15.75" customHeight="1" x14ac:dyDescent="0.25">
      <c r="A165" s="52">
        <v>33307</v>
      </c>
      <c r="B165" s="53" t="s">
        <v>228</v>
      </c>
      <c r="C165" s="54">
        <v>35.94</v>
      </c>
      <c r="D165" s="20">
        <f t="shared" si="26"/>
        <v>9.3881303616671385E-7</v>
      </c>
      <c r="E165" s="10">
        <f t="shared" si="27"/>
        <v>-323</v>
      </c>
      <c r="F165" s="10">
        <f t="shared" si="28"/>
        <v>-90</v>
      </c>
      <c r="G165" s="10">
        <f t="shared" si="29"/>
        <v>-519</v>
      </c>
      <c r="H165" s="10">
        <f t="shared" si="30"/>
        <v>25</v>
      </c>
      <c r="I165" s="10">
        <f t="shared" si="31"/>
        <v>3</v>
      </c>
      <c r="J165" s="21">
        <f t="shared" si="32"/>
        <v>39</v>
      </c>
      <c r="K165" s="21">
        <f t="shared" si="33"/>
        <v>67</v>
      </c>
      <c r="L165" s="21"/>
      <c r="M165" s="10">
        <f t="shared" si="34"/>
        <v>0</v>
      </c>
      <c r="N165" s="10">
        <f t="shared" si="35"/>
        <v>0</v>
      </c>
      <c r="O165" s="10">
        <f t="shared" si="36"/>
        <v>314</v>
      </c>
      <c r="P165" s="10">
        <f t="shared" si="37"/>
        <v>314</v>
      </c>
      <c r="Q165" s="10">
        <f t="shared" si="38"/>
        <v>-32</v>
      </c>
    </row>
    <row r="166" spans="1:17" ht="15.75" customHeight="1" x14ac:dyDescent="0.25">
      <c r="A166" s="52">
        <v>34201</v>
      </c>
      <c r="B166" s="53" t="s">
        <v>229</v>
      </c>
      <c r="C166" s="54">
        <v>22021.89</v>
      </c>
      <c r="D166" s="20">
        <f t="shared" si="26"/>
        <v>5.7524867593292703E-4</v>
      </c>
      <c r="E166" s="10">
        <f t="shared" si="27"/>
        <v>-198144</v>
      </c>
      <c r="F166" s="10">
        <f t="shared" si="28"/>
        <v>-55211</v>
      </c>
      <c r="G166" s="10">
        <f t="shared" si="29"/>
        <v>-317732</v>
      </c>
      <c r="H166" s="10">
        <f t="shared" si="30"/>
        <v>15277</v>
      </c>
      <c r="I166" s="10">
        <f t="shared" si="31"/>
        <v>1870</v>
      </c>
      <c r="J166" s="21">
        <f t="shared" si="32"/>
        <v>23680</v>
      </c>
      <c r="K166" s="21">
        <f t="shared" si="33"/>
        <v>40827</v>
      </c>
      <c r="L166" s="21"/>
      <c r="M166" s="10">
        <f t="shared" si="34"/>
        <v>159</v>
      </c>
      <c r="N166" s="10">
        <f t="shared" si="35"/>
        <v>221</v>
      </c>
      <c r="O166" s="10">
        <f t="shared" si="36"/>
        <v>192229</v>
      </c>
      <c r="P166" s="10">
        <f t="shared" si="37"/>
        <v>192609</v>
      </c>
      <c r="Q166" s="10">
        <f t="shared" si="38"/>
        <v>-19502</v>
      </c>
    </row>
    <row r="167" spans="1:17" ht="15.75" customHeight="1" x14ac:dyDescent="0.25">
      <c r="A167" s="52">
        <v>34302</v>
      </c>
      <c r="B167" s="53" t="s">
        <v>230</v>
      </c>
      <c r="C167" s="54">
        <v>792.58</v>
      </c>
      <c r="D167" s="20">
        <f t="shared" si="26"/>
        <v>2.0703517980106125E-5</v>
      </c>
      <c r="E167" s="10">
        <f t="shared" si="27"/>
        <v>-7131</v>
      </c>
      <c r="F167" s="10">
        <f t="shared" si="28"/>
        <v>-1987</v>
      </c>
      <c r="G167" s="10">
        <f t="shared" si="29"/>
        <v>-11435</v>
      </c>
      <c r="H167" s="10">
        <f t="shared" si="30"/>
        <v>550</v>
      </c>
      <c r="I167" s="10">
        <f t="shared" si="31"/>
        <v>67</v>
      </c>
      <c r="J167" s="21">
        <f t="shared" si="32"/>
        <v>852</v>
      </c>
      <c r="K167" s="21">
        <f t="shared" si="33"/>
        <v>1469</v>
      </c>
      <c r="L167" s="21"/>
      <c r="M167" s="10">
        <f t="shared" si="34"/>
        <v>6</v>
      </c>
      <c r="N167" s="10">
        <f t="shared" si="35"/>
        <v>8</v>
      </c>
      <c r="O167" s="10">
        <f t="shared" si="36"/>
        <v>6918</v>
      </c>
      <c r="P167" s="10">
        <f t="shared" si="37"/>
        <v>6932</v>
      </c>
      <c r="Q167" s="10">
        <f t="shared" si="38"/>
        <v>-702</v>
      </c>
    </row>
    <row r="168" spans="1:17" ht="15.75" customHeight="1" x14ac:dyDescent="0.25">
      <c r="A168" s="52">
        <v>34305</v>
      </c>
      <c r="B168" s="53" t="s">
        <v>231</v>
      </c>
      <c r="C168" s="54">
        <v>8501.11</v>
      </c>
      <c r="D168" s="20">
        <f t="shared" si="26"/>
        <v>2.2206324123225416E-4</v>
      </c>
      <c r="E168" s="10">
        <f t="shared" si="27"/>
        <v>-76489</v>
      </c>
      <c r="F168" s="10">
        <f t="shared" si="28"/>
        <v>-21313</v>
      </c>
      <c r="G168" s="10">
        <f t="shared" si="29"/>
        <v>-122654</v>
      </c>
      <c r="H168" s="10">
        <f t="shared" si="30"/>
        <v>5897</v>
      </c>
      <c r="I168" s="10">
        <f t="shared" si="31"/>
        <v>722</v>
      </c>
      <c r="J168" s="21">
        <f t="shared" si="32"/>
        <v>9141</v>
      </c>
      <c r="K168" s="21">
        <f t="shared" si="33"/>
        <v>15760</v>
      </c>
      <c r="L168" s="21"/>
      <c r="M168" s="10">
        <f t="shared" si="34"/>
        <v>61</v>
      </c>
      <c r="N168" s="10">
        <f t="shared" si="35"/>
        <v>85</v>
      </c>
      <c r="O168" s="10">
        <f t="shared" si="36"/>
        <v>74206</v>
      </c>
      <c r="P168" s="10">
        <f t="shared" si="37"/>
        <v>74352</v>
      </c>
      <c r="Q168" s="10">
        <f t="shared" si="38"/>
        <v>-7528</v>
      </c>
    </row>
    <row r="169" spans="1:17" ht="15.75" customHeight="1" x14ac:dyDescent="0.25">
      <c r="A169" s="52">
        <v>35201</v>
      </c>
      <c r="B169" s="53" t="s">
        <v>232</v>
      </c>
      <c r="C169" s="54">
        <v>24512.99</v>
      </c>
      <c r="D169" s="20">
        <f t="shared" si="26"/>
        <v>6.4032038306689753E-4</v>
      </c>
      <c r="E169" s="10">
        <f t="shared" si="27"/>
        <v>-220557</v>
      </c>
      <c r="F169" s="10">
        <f t="shared" si="28"/>
        <v>-61456</v>
      </c>
      <c r="G169" s="10">
        <f t="shared" si="29"/>
        <v>-353674</v>
      </c>
      <c r="H169" s="10">
        <f t="shared" si="30"/>
        <v>17005</v>
      </c>
      <c r="I169" s="10">
        <f t="shared" si="31"/>
        <v>2081</v>
      </c>
      <c r="J169" s="21">
        <f t="shared" si="32"/>
        <v>26359</v>
      </c>
      <c r="K169" s="21">
        <f t="shared" si="33"/>
        <v>45445</v>
      </c>
      <c r="L169" s="21"/>
      <c r="M169" s="10">
        <f t="shared" si="34"/>
        <v>177</v>
      </c>
      <c r="N169" s="10">
        <f t="shared" si="35"/>
        <v>246</v>
      </c>
      <c r="O169" s="10">
        <f t="shared" si="36"/>
        <v>213974</v>
      </c>
      <c r="P169" s="10">
        <f t="shared" si="37"/>
        <v>214397</v>
      </c>
      <c r="Q169" s="10">
        <f t="shared" si="38"/>
        <v>-21708</v>
      </c>
    </row>
    <row r="170" spans="1:17" ht="15.75" customHeight="1" x14ac:dyDescent="0.25">
      <c r="A170" s="52">
        <v>35205</v>
      </c>
      <c r="B170" s="53" t="s">
        <v>233</v>
      </c>
      <c r="C170" s="54">
        <v>29346.16</v>
      </c>
      <c r="D170" s="20">
        <f t="shared" si="26"/>
        <v>7.6657088395754524E-4</v>
      </c>
      <c r="E170" s="10">
        <f t="shared" si="27"/>
        <v>-264044</v>
      </c>
      <c r="F170" s="10">
        <f t="shared" si="28"/>
        <v>-73573</v>
      </c>
      <c r="G170" s="10">
        <f t="shared" si="29"/>
        <v>-423407</v>
      </c>
      <c r="H170" s="10">
        <f t="shared" si="30"/>
        <v>20357</v>
      </c>
      <c r="I170" s="10">
        <f t="shared" si="31"/>
        <v>2492</v>
      </c>
      <c r="J170" s="21">
        <f t="shared" si="32"/>
        <v>31556</v>
      </c>
      <c r="K170" s="21">
        <f t="shared" si="33"/>
        <v>54405</v>
      </c>
      <c r="L170" s="21"/>
      <c r="M170" s="10">
        <f t="shared" si="34"/>
        <v>212</v>
      </c>
      <c r="N170" s="10">
        <f t="shared" si="35"/>
        <v>294</v>
      </c>
      <c r="O170" s="10">
        <f t="shared" si="36"/>
        <v>256163</v>
      </c>
      <c r="P170" s="10">
        <f t="shared" si="37"/>
        <v>256669</v>
      </c>
      <c r="Q170" s="10">
        <f t="shared" si="38"/>
        <v>-25988</v>
      </c>
    </row>
    <row r="171" spans="1:17" ht="15.75" customHeight="1" x14ac:dyDescent="0.25">
      <c r="A171" s="52">
        <v>35301</v>
      </c>
      <c r="B171" s="53" t="s">
        <v>234</v>
      </c>
      <c r="C171" s="54">
        <v>40026.620000000003</v>
      </c>
      <c r="D171" s="20">
        <f t="shared" si="26"/>
        <v>1.0455623998244664E-3</v>
      </c>
      <c r="E171" s="10">
        <f t="shared" si="27"/>
        <v>-360142</v>
      </c>
      <c r="F171" s="10">
        <f t="shared" si="28"/>
        <v>-100350</v>
      </c>
      <c r="G171" s="10">
        <f t="shared" si="29"/>
        <v>-577505</v>
      </c>
      <c r="H171" s="10">
        <f t="shared" si="30"/>
        <v>27766</v>
      </c>
      <c r="I171" s="10">
        <f t="shared" si="31"/>
        <v>3399</v>
      </c>
      <c r="J171" s="21">
        <f t="shared" si="32"/>
        <v>43040</v>
      </c>
      <c r="K171" s="21">
        <f t="shared" si="33"/>
        <v>74205</v>
      </c>
      <c r="L171" s="21"/>
      <c r="M171" s="10">
        <f t="shared" si="34"/>
        <v>289</v>
      </c>
      <c r="N171" s="10">
        <f t="shared" si="35"/>
        <v>402</v>
      </c>
      <c r="O171" s="10">
        <f t="shared" si="36"/>
        <v>349393</v>
      </c>
      <c r="P171" s="10">
        <f t="shared" si="37"/>
        <v>350084</v>
      </c>
      <c r="Q171" s="10">
        <f t="shared" si="38"/>
        <v>-35446</v>
      </c>
    </row>
    <row r="172" spans="1:17" ht="15.75" customHeight="1" x14ac:dyDescent="0.25">
      <c r="A172" s="52">
        <v>35309</v>
      </c>
      <c r="B172" s="53" t="s">
        <v>235</v>
      </c>
      <c r="C172" s="54">
        <v>8665.7800000000007</v>
      </c>
      <c r="D172" s="20">
        <f t="shared" si="26"/>
        <v>2.2636469762250382E-4</v>
      </c>
      <c r="E172" s="10">
        <f t="shared" si="27"/>
        <v>-77971</v>
      </c>
      <c r="F172" s="10">
        <f t="shared" si="28"/>
        <v>-21726</v>
      </c>
      <c r="G172" s="10">
        <f t="shared" si="29"/>
        <v>-125030</v>
      </c>
      <c r="H172" s="10">
        <f t="shared" si="30"/>
        <v>6011</v>
      </c>
      <c r="I172" s="10">
        <f t="shared" si="31"/>
        <v>736</v>
      </c>
      <c r="J172" s="21">
        <f t="shared" si="32"/>
        <v>9318</v>
      </c>
      <c r="K172" s="21">
        <f t="shared" si="33"/>
        <v>16065</v>
      </c>
      <c r="L172" s="21"/>
      <c r="M172" s="10">
        <f t="shared" si="34"/>
        <v>63</v>
      </c>
      <c r="N172" s="10">
        <f t="shared" si="35"/>
        <v>87</v>
      </c>
      <c r="O172" s="10">
        <f t="shared" si="36"/>
        <v>75644</v>
      </c>
      <c r="P172" s="10">
        <f t="shared" si="37"/>
        <v>75794</v>
      </c>
      <c r="Q172" s="10">
        <f t="shared" si="38"/>
        <v>-7674</v>
      </c>
    </row>
    <row r="173" spans="1:17" ht="15.75" customHeight="1" x14ac:dyDescent="0.25">
      <c r="A173" s="52">
        <v>35311</v>
      </c>
      <c r="B173" s="53" t="s">
        <v>236</v>
      </c>
      <c r="C173" s="54">
        <v>163.36000000000001</v>
      </c>
      <c r="D173" s="20">
        <f t="shared" si="26"/>
        <v>4.2672369946631723E-6</v>
      </c>
      <c r="E173" s="10">
        <f t="shared" si="27"/>
        <v>-1470</v>
      </c>
      <c r="F173" s="10">
        <f t="shared" si="28"/>
        <v>-410</v>
      </c>
      <c r="G173" s="10">
        <f t="shared" si="29"/>
        <v>-2357</v>
      </c>
      <c r="H173" s="10">
        <f t="shared" si="30"/>
        <v>113</v>
      </c>
      <c r="I173" s="10">
        <f t="shared" si="31"/>
        <v>14</v>
      </c>
      <c r="J173" s="21">
        <f t="shared" si="32"/>
        <v>176</v>
      </c>
      <c r="K173" s="21">
        <f t="shared" si="33"/>
        <v>303</v>
      </c>
      <c r="L173" s="21"/>
      <c r="M173" s="10">
        <f t="shared" si="34"/>
        <v>1</v>
      </c>
      <c r="N173" s="10">
        <f t="shared" si="35"/>
        <v>2</v>
      </c>
      <c r="O173" s="10">
        <f t="shared" si="36"/>
        <v>1426</v>
      </c>
      <c r="P173" s="10">
        <f t="shared" si="37"/>
        <v>1429</v>
      </c>
      <c r="Q173" s="10">
        <f t="shared" si="38"/>
        <v>-145</v>
      </c>
    </row>
    <row r="174" spans="1:17" ht="15.75" customHeight="1" x14ac:dyDescent="0.25">
      <c r="A174" s="52">
        <v>36201</v>
      </c>
      <c r="B174" s="53" t="s">
        <v>237</v>
      </c>
      <c r="C174" s="54">
        <v>62720.800000000003</v>
      </c>
      <c r="D174" s="20">
        <f t="shared" si="26"/>
        <v>1.6383724173290272E-3</v>
      </c>
      <c r="E174" s="10">
        <f t="shared" si="27"/>
        <v>-564335</v>
      </c>
      <c r="F174" s="10">
        <f t="shared" si="28"/>
        <v>-157246</v>
      </c>
      <c r="G174" s="10">
        <f t="shared" si="29"/>
        <v>-904937</v>
      </c>
      <c r="H174" s="10">
        <f t="shared" si="30"/>
        <v>43509</v>
      </c>
      <c r="I174" s="10">
        <f t="shared" si="31"/>
        <v>5326</v>
      </c>
      <c r="J174" s="21">
        <f t="shared" si="32"/>
        <v>67443</v>
      </c>
      <c r="K174" s="21">
        <f t="shared" si="33"/>
        <v>116278</v>
      </c>
      <c r="L174" s="21"/>
      <c r="M174" s="10">
        <f t="shared" si="34"/>
        <v>454</v>
      </c>
      <c r="N174" s="10">
        <f t="shared" si="35"/>
        <v>629</v>
      </c>
      <c r="O174" s="10">
        <f t="shared" si="36"/>
        <v>547491</v>
      </c>
      <c r="P174" s="10">
        <f t="shared" si="37"/>
        <v>548574</v>
      </c>
      <c r="Q174" s="10">
        <f t="shared" si="38"/>
        <v>-55543</v>
      </c>
    </row>
    <row r="175" spans="1:17" ht="15.75" customHeight="1" x14ac:dyDescent="0.25">
      <c r="A175" s="52">
        <v>36306</v>
      </c>
      <c r="B175" s="53" t="s">
        <v>238</v>
      </c>
      <c r="C175" s="54">
        <v>4839.12</v>
      </c>
      <c r="D175" s="20">
        <f t="shared" si="26"/>
        <v>1.2640592486296796E-4</v>
      </c>
      <c r="E175" s="10">
        <f t="shared" si="27"/>
        <v>-43540</v>
      </c>
      <c r="F175" s="10">
        <f t="shared" si="28"/>
        <v>-12132</v>
      </c>
      <c r="G175" s="10">
        <f t="shared" si="29"/>
        <v>-69819</v>
      </c>
      <c r="H175" s="10">
        <f t="shared" si="30"/>
        <v>3357</v>
      </c>
      <c r="I175" s="10">
        <f t="shared" si="31"/>
        <v>411</v>
      </c>
      <c r="J175" s="21">
        <f t="shared" si="32"/>
        <v>5203</v>
      </c>
      <c r="K175" s="21">
        <f t="shared" si="33"/>
        <v>8971</v>
      </c>
      <c r="L175" s="21"/>
      <c r="M175" s="10">
        <f t="shared" si="34"/>
        <v>35</v>
      </c>
      <c r="N175" s="10">
        <f t="shared" si="35"/>
        <v>49</v>
      </c>
      <c r="O175" s="10">
        <f t="shared" si="36"/>
        <v>42241</v>
      </c>
      <c r="P175" s="10">
        <f t="shared" si="37"/>
        <v>42325</v>
      </c>
      <c r="Q175" s="10">
        <f t="shared" si="38"/>
        <v>-4285</v>
      </c>
    </row>
    <row r="176" spans="1:17" ht="15.75" customHeight="1" x14ac:dyDescent="0.25">
      <c r="A176" s="52">
        <v>37201</v>
      </c>
      <c r="B176" s="53" t="s">
        <v>239</v>
      </c>
      <c r="C176" s="54">
        <v>79285.259999999995</v>
      </c>
      <c r="D176" s="20">
        <f t="shared" si="26"/>
        <v>2.0710638748989234E-3</v>
      </c>
      <c r="E176" s="10">
        <f t="shared" si="27"/>
        <v>-713375</v>
      </c>
      <c r="F176" s="10">
        <f t="shared" si="28"/>
        <v>-198775</v>
      </c>
      <c r="G176" s="10">
        <f t="shared" si="29"/>
        <v>-1143930</v>
      </c>
      <c r="H176" s="10">
        <f t="shared" si="30"/>
        <v>55000</v>
      </c>
      <c r="I176" s="10">
        <f t="shared" si="31"/>
        <v>6732</v>
      </c>
      <c r="J176" s="21">
        <f t="shared" si="32"/>
        <v>85255</v>
      </c>
      <c r="K176" s="21">
        <f t="shared" si="33"/>
        <v>146987</v>
      </c>
      <c r="L176" s="21"/>
      <c r="M176" s="10">
        <f t="shared" si="34"/>
        <v>573</v>
      </c>
      <c r="N176" s="10">
        <f t="shared" si="35"/>
        <v>796</v>
      </c>
      <c r="O176" s="10">
        <f t="shared" si="36"/>
        <v>692082</v>
      </c>
      <c r="P176" s="10">
        <f t="shared" si="37"/>
        <v>693451</v>
      </c>
      <c r="Q176" s="10">
        <f t="shared" si="38"/>
        <v>-70212</v>
      </c>
    </row>
    <row r="177" spans="1:17" ht="15.75" customHeight="1" x14ac:dyDescent="0.25">
      <c r="A177" s="52">
        <v>37303</v>
      </c>
      <c r="B177" s="53" t="s">
        <v>240</v>
      </c>
      <c r="C177" s="54">
        <v>39508.83</v>
      </c>
      <c r="D177" s="20">
        <f t="shared" si="26"/>
        <v>1.0320368571979563E-3</v>
      </c>
      <c r="E177" s="10">
        <f t="shared" si="27"/>
        <v>-355484</v>
      </c>
      <c r="F177" s="10">
        <f t="shared" si="28"/>
        <v>-99052</v>
      </c>
      <c r="G177" s="10">
        <f t="shared" si="29"/>
        <v>-570034</v>
      </c>
      <c r="H177" s="10">
        <f t="shared" si="30"/>
        <v>27407</v>
      </c>
      <c r="I177" s="10">
        <f t="shared" si="31"/>
        <v>3355</v>
      </c>
      <c r="J177" s="21">
        <f t="shared" si="32"/>
        <v>42484</v>
      </c>
      <c r="K177" s="21">
        <f t="shared" si="33"/>
        <v>73246</v>
      </c>
      <c r="L177" s="21"/>
      <c r="M177" s="10">
        <f t="shared" si="34"/>
        <v>286</v>
      </c>
      <c r="N177" s="10">
        <f t="shared" si="35"/>
        <v>396</v>
      </c>
      <c r="O177" s="10">
        <f t="shared" si="36"/>
        <v>344873</v>
      </c>
      <c r="P177" s="10">
        <f t="shared" si="37"/>
        <v>345555</v>
      </c>
      <c r="Q177" s="10">
        <f t="shared" si="38"/>
        <v>-34988</v>
      </c>
    </row>
    <row r="178" spans="1:17" ht="15.75" customHeight="1" x14ac:dyDescent="0.25">
      <c r="A178" s="52">
        <v>38201</v>
      </c>
      <c r="B178" s="53" t="s">
        <v>241</v>
      </c>
      <c r="C178" s="54">
        <v>30518.61</v>
      </c>
      <c r="D178" s="20">
        <f t="shared" si="26"/>
        <v>7.9719724300745241E-4</v>
      </c>
      <c r="E178" s="10">
        <f t="shared" si="27"/>
        <v>-274593</v>
      </c>
      <c r="F178" s="10">
        <f t="shared" si="28"/>
        <v>-76513</v>
      </c>
      <c r="G178" s="10">
        <f t="shared" si="29"/>
        <v>-440323</v>
      </c>
      <c r="H178" s="10">
        <f t="shared" si="30"/>
        <v>21171</v>
      </c>
      <c r="I178" s="10">
        <f t="shared" si="31"/>
        <v>2591</v>
      </c>
      <c r="J178" s="21">
        <f t="shared" si="32"/>
        <v>32816</v>
      </c>
      <c r="K178" s="21">
        <f t="shared" si="33"/>
        <v>56578</v>
      </c>
      <c r="L178" s="21"/>
      <c r="M178" s="10">
        <f t="shared" si="34"/>
        <v>221</v>
      </c>
      <c r="N178" s="10">
        <f t="shared" si="35"/>
        <v>306</v>
      </c>
      <c r="O178" s="10">
        <f t="shared" si="36"/>
        <v>266397</v>
      </c>
      <c r="P178" s="10">
        <f t="shared" si="37"/>
        <v>266924</v>
      </c>
      <c r="Q178" s="10">
        <f t="shared" si="38"/>
        <v>-27026</v>
      </c>
    </row>
    <row r="179" spans="1:17" ht="15.75" customHeight="1" x14ac:dyDescent="0.25">
      <c r="A179" s="52">
        <v>38303</v>
      </c>
      <c r="B179" s="53" t="s">
        <v>242</v>
      </c>
      <c r="C179" s="54">
        <v>50836.57</v>
      </c>
      <c r="D179" s="20">
        <f t="shared" si="26"/>
        <v>1.3279364115192456E-3</v>
      </c>
      <c r="E179" s="10">
        <f t="shared" si="27"/>
        <v>-457406</v>
      </c>
      <c r="F179" s="10">
        <f t="shared" si="28"/>
        <v>-127452</v>
      </c>
      <c r="G179" s="10">
        <f t="shared" si="29"/>
        <v>-733471</v>
      </c>
      <c r="H179" s="10">
        <f t="shared" si="30"/>
        <v>35265</v>
      </c>
      <c r="I179" s="10">
        <f t="shared" si="31"/>
        <v>4317</v>
      </c>
      <c r="J179" s="21">
        <f t="shared" si="32"/>
        <v>54664</v>
      </c>
      <c r="K179" s="21">
        <f t="shared" si="33"/>
        <v>94246</v>
      </c>
      <c r="L179" s="21"/>
      <c r="M179" s="10">
        <f t="shared" si="34"/>
        <v>368</v>
      </c>
      <c r="N179" s="10">
        <f t="shared" si="35"/>
        <v>510</v>
      </c>
      <c r="O179" s="10">
        <f t="shared" si="36"/>
        <v>443753</v>
      </c>
      <c r="P179" s="10">
        <f t="shared" si="37"/>
        <v>444631</v>
      </c>
      <c r="Q179" s="10">
        <f t="shared" si="38"/>
        <v>-45019</v>
      </c>
    </row>
    <row r="180" spans="1:17" ht="15.75" customHeight="1" x14ac:dyDescent="0.25">
      <c r="A180" s="52">
        <v>38307</v>
      </c>
      <c r="B180" s="53" t="s">
        <v>243</v>
      </c>
      <c r="C180" s="54">
        <v>8.07</v>
      </c>
      <c r="D180" s="20">
        <f t="shared" si="26"/>
        <v>2.10801925483177E-7</v>
      </c>
      <c r="E180" s="10">
        <f t="shared" si="27"/>
        <v>-73</v>
      </c>
      <c r="F180" s="10">
        <f t="shared" si="28"/>
        <v>-20</v>
      </c>
      <c r="G180" s="10">
        <f t="shared" si="29"/>
        <v>-116</v>
      </c>
      <c r="H180" s="10">
        <f t="shared" si="30"/>
        <v>6</v>
      </c>
      <c r="I180" s="10">
        <f t="shared" si="31"/>
        <v>1</v>
      </c>
      <c r="J180" s="21">
        <f t="shared" si="32"/>
        <v>9</v>
      </c>
      <c r="K180" s="21">
        <f t="shared" si="33"/>
        <v>16</v>
      </c>
      <c r="L180" s="21"/>
      <c r="M180" s="10">
        <f t="shared" si="34"/>
        <v>0</v>
      </c>
      <c r="N180" s="10">
        <f t="shared" si="35"/>
        <v>0</v>
      </c>
      <c r="O180" s="10">
        <f t="shared" si="36"/>
        <v>70</v>
      </c>
      <c r="P180" s="10">
        <f t="shared" si="37"/>
        <v>70</v>
      </c>
      <c r="Q180" s="10">
        <f t="shared" si="38"/>
        <v>-7</v>
      </c>
    </row>
    <row r="181" spans="1:17" ht="15.75" customHeight="1" x14ac:dyDescent="0.25">
      <c r="A181" s="52">
        <v>39201</v>
      </c>
      <c r="B181" s="53" t="s">
        <v>244</v>
      </c>
      <c r="C181" s="54">
        <v>29678.33</v>
      </c>
      <c r="D181" s="20">
        <f t="shared" si="26"/>
        <v>7.7524772108118181E-4</v>
      </c>
      <c r="E181" s="10">
        <f t="shared" si="27"/>
        <v>-267033</v>
      </c>
      <c r="F181" s="10">
        <f t="shared" si="28"/>
        <v>-74406</v>
      </c>
      <c r="G181" s="10">
        <f t="shared" si="29"/>
        <v>-428200</v>
      </c>
      <c r="H181" s="10">
        <f t="shared" si="30"/>
        <v>20588</v>
      </c>
      <c r="I181" s="10">
        <f t="shared" si="31"/>
        <v>2520</v>
      </c>
      <c r="J181" s="21">
        <f t="shared" si="32"/>
        <v>31913</v>
      </c>
      <c r="K181" s="21">
        <f t="shared" si="33"/>
        <v>55021</v>
      </c>
      <c r="L181" s="21"/>
      <c r="M181" s="10">
        <f t="shared" si="34"/>
        <v>215</v>
      </c>
      <c r="N181" s="10">
        <f t="shared" si="35"/>
        <v>298</v>
      </c>
      <c r="O181" s="10">
        <f t="shared" si="36"/>
        <v>259063</v>
      </c>
      <c r="P181" s="10">
        <f t="shared" si="37"/>
        <v>259576</v>
      </c>
      <c r="Q181" s="10">
        <f t="shared" si="38"/>
        <v>-26282</v>
      </c>
    </row>
    <row r="182" spans="1:17" ht="15.75" customHeight="1" x14ac:dyDescent="0.25">
      <c r="A182" s="52">
        <v>39301</v>
      </c>
      <c r="B182" s="53" t="s">
        <v>245</v>
      </c>
      <c r="C182" s="54">
        <v>45393.04</v>
      </c>
      <c r="D182" s="20">
        <f t="shared" si="26"/>
        <v>1.1857422844528964E-3</v>
      </c>
      <c r="E182" s="10">
        <f t="shared" si="27"/>
        <v>-408427</v>
      </c>
      <c r="F182" s="10">
        <f t="shared" si="28"/>
        <v>-113804</v>
      </c>
      <c r="G182" s="10">
        <f t="shared" si="29"/>
        <v>-654932</v>
      </c>
      <c r="H182" s="10">
        <f t="shared" si="30"/>
        <v>31489</v>
      </c>
      <c r="I182" s="10">
        <f t="shared" si="31"/>
        <v>3854</v>
      </c>
      <c r="J182" s="21">
        <f t="shared" si="32"/>
        <v>48811</v>
      </c>
      <c r="K182" s="21">
        <f t="shared" si="33"/>
        <v>84154</v>
      </c>
      <c r="L182" s="21"/>
      <c r="M182" s="10">
        <f t="shared" si="34"/>
        <v>328</v>
      </c>
      <c r="N182" s="10">
        <f t="shared" si="35"/>
        <v>455</v>
      </c>
      <c r="O182" s="10">
        <f t="shared" si="36"/>
        <v>396236</v>
      </c>
      <c r="P182" s="10">
        <f t="shared" si="37"/>
        <v>397019</v>
      </c>
      <c r="Q182" s="10">
        <f t="shared" si="38"/>
        <v>-40198</v>
      </c>
    </row>
    <row r="183" spans="1:17" ht="15.75" customHeight="1" x14ac:dyDescent="0.25">
      <c r="A183" s="52">
        <v>39303</v>
      </c>
      <c r="B183" s="53" t="s">
        <v>246</v>
      </c>
      <c r="C183" s="54">
        <v>41921.68</v>
      </c>
      <c r="D183" s="20">
        <f t="shared" si="26"/>
        <v>1.0950645431833446E-3</v>
      </c>
      <c r="E183" s="10">
        <f t="shared" si="27"/>
        <v>-377193</v>
      </c>
      <c r="F183" s="10">
        <f t="shared" si="28"/>
        <v>-105101</v>
      </c>
      <c r="G183" s="10">
        <f t="shared" si="29"/>
        <v>-604847</v>
      </c>
      <c r="H183" s="10">
        <f t="shared" si="30"/>
        <v>29081</v>
      </c>
      <c r="I183" s="10">
        <f t="shared" si="31"/>
        <v>3560</v>
      </c>
      <c r="J183" s="21">
        <f t="shared" si="32"/>
        <v>45078</v>
      </c>
      <c r="K183" s="21">
        <f t="shared" si="33"/>
        <v>77719</v>
      </c>
      <c r="L183" s="21"/>
      <c r="M183" s="10">
        <f t="shared" si="34"/>
        <v>303</v>
      </c>
      <c r="N183" s="10">
        <f t="shared" si="35"/>
        <v>421</v>
      </c>
      <c r="O183" s="10">
        <f t="shared" si="36"/>
        <v>365935</v>
      </c>
      <c r="P183" s="10">
        <f t="shared" si="37"/>
        <v>366659</v>
      </c>
      <c r="Q183" s="10">
        <f t="shared" si="38"/>
        <v>-37124</v>
      </c>
    </row>
    <row r="184" spans="1:17" ht="15.75" customHeight="1" x14ac:dyDescent="0.25">
      <c r="A184" s="52">
        <v>40201</v>
      </c>
      <c r="B184" s="53" t="s">
        <v>247</v>
      </c>
      <c r="C184" s="54">
        <v>107729.43</v>
      </c>
      <c r="D184" s="20">
        <f t="shared" si="26"/>
        <v>2.8140732683029903E-3</v>
      </c>
      <c r="E184" s="10">
        <f t="shared" si="27"/>
        <v>-969304</v>
      </c>
      <c r="F184" s="10">
        <f t="shared" si="28"/>
        <v>-270087</v>
      </c>
      <c r="G184" s="10">
        <f t="shared" si="29"/>
        <v>-1554323</v>
      </c>
      <c r="H184" s="10">
        <f t="shared" si="30"/>
        <v>74732</v>
      </c>
      <c r="I184" s="10">
        <f t="shared" si="31"/>
        <v>9148</v>
      </c>
      <c r="J184" s="21">
        <f t="shared" si="32"/>
        <v>115841</v>
      </c>
      <c r="K184" s="21">
        <f t="shared" si="33"/>
        <v>199721</v>
      </c>
      <c r="L184" s="21"/>
      <c r="M184" s="10">
        <f t="shared" si="34"/>
        <v>779</v>
      </c>
      <c r="N184" s="10">
        <f t="shared" si="35"/>
        <v>1081</v>
      </c>
      <c r="O184" s="10">
        <f t="shared" si="36"/>
        <v>940372</v>
      </c>
      <c r="P184" s="10">
        <f t="shared" si="37"/>
        <v>942232</v>
      </c>
      <c r="Q184" s="10">
        <f t="shared" si="38"/>
        <v>-95401</v>
      </c>
    </row>
    <row r="185" spans="1:17" ht="15.75" customHeight="1" x14ac:dyDescent="0.25">
      <c r="A185" s="52">
        <v>40202</v>
      </c>
      <c r="B185" s="53" t="s">
        <v>248</v>
      </c>
      <c r="C185" s="54">
        <v>52003.12</v>
      </c>
      <c r="D185" s="20">
        <f t="shared" si="26"/>
        <v>1.3584086526806335E-3</v>
      </c>
      <c r="E185" s="10">
        <f t="shared" si="27"/>
        <v>-467902</v>
      </c>
      <c r="F185" s="10">
        <f t="shared" si="28"/>
        <v>-130376</v>
      </c>
      <c r="G185" s="10">
        <f t="shared" si="29"/>
        <v>-750302</v>
      </c>
      <c r="H185" s="10">
        <f t="shared" si="30"/>
        <v>36075</v>
      </c>
      <c r="I185" s="10">
        <f t="shared" si="31"/>
        <v>4416</v>
      </c>
      <c r="J185" s="21">
        <f t="shared" si="32"/>
        <v>55919</v>
      </c>
      <c r="K185" s="21">
        <f t="shared" si="33"/>
        <v>96410</v>
      </c>
      <c r="L185" s="21"/>
      <c r="M185" s="10">
        <f t="shared" si="34"/>
        <v>376</v>
      </c>
      <c r="N185" s="10">
        <f t="shared" si="35"/>
        <v>522</v>
      </c>
      <c r="O185" s="10">
        <f t="shared" si="36"/>
        <v>453936</v>
      </c>
      <c r="P185" s="10">
        <f t="shared" si="37"/>
        <v>454834</v>
      </c>
      <c r="Q185" s="10">
        <f t="shared" si="38"/>
        <v>-46052</v>
      </c>
    </row>
    <row r="186" spans="1:17" ht="15.75" customHeight="1" x14ac:dyDescent="0.25">
      <c r="A186" s="52">
        <v>40302</v>
      </c>
      <c r="B186" s="53" t="s">
        <v>249</v>
      </c>
      <c r="C186" s="54">
        <v>3497.69</v>
      </c>
      <c r="D186" s="20">
        <f t="shared" si="26"/>
        <v>9.1365524999163992E-5</v>
      </c>
      <c r="E186" s="10">
        <f t="shared" si="27"/>
        <v>-31471</v>
      </c>
      <c r="F186" s="10">
        <f t="shared" si="28"/>
        <v>-8769</v>
      </c>
      <c r="G186" s="10">
        <f t="shared" si="29"/>
        <v>-50465</v>
      </c>
      <c r="H186" s="10">
        <f t="shared" si="30"/>
        <v>2426</v>
      </c>
      <c r="I186" s="10">
        <f t="shared" si="31"/>
        <v>297</v>
      </c>
      <c r="J186" s="21">
        <f t="shared" si="32"/>
        <v>3761</v>
      </c>
      <c r="K186" s="21">
        <f t="shared" si="33"/>
        <v>6484</v>
      </c>
      <c r="L186" s="21"/>
      <c r="M186" s="10">
        <f t="shared" si="34"/>
        <v>25</v>
      </c>
      <c r="N186" s="10">
        <f t="shared" si="35"/>
        <v>35</v>
      </c>
      <c r="O186" s="10">
        <f t="shared" si="36"/>
        <v>30531</v>
      </c>
      <c r="P186" s="10">
        <f t="shared" si="37"/>
        <v>30591</v>
      </c>
      <c r="Q186" s="10">
        <f t="shared" si="38"/>
        <v>-3097</v>
      </c>
    </row>
    <row r="187" spans="1:17" ht="15.75" customHeight="1" x14ac:dyDescent="0.25">
      <c r="A187" s="52">
        <v>40303</v>
      </c>
      <c r="B187" s="53" t="s">
        <v>250</v>
      </c>
      <c r="C187" s="54">
        <v>532.4</v>
      </c>
      <c r="D187" s="20">
        <f t="shared" si="26"/>
        <v>1.3907180313165233E-5</v>
      </c>
      <c r="E187" s="10">
        <f t="shared" si="27"/>
        <v>-4790</v>
      </c>
      <c r="F187" s="10">
        <f t="shared" si="28"/>
        <v>-1335</v>
      </c>
      <c r="G187" s="10">
        <f t="shared" si="29"/>
        <v>-7681</v>
      </c>
      <c r="H187" s="10">
        <f t="shared" si="30"/>
        <v>369</v>
      </c>
      <c r="I187" s="10">
        <f t="shared" si="31"/>
        <v>45</v>
      </c>
      <c r="J187" s="21">
        <f t="shared" si="32"/>
        <v>572</v>
      </c>
      <c r="K187" s="21">
        <f t="shared" si="33"/>
        <v>986</v>
      </c>
      <c r="L187" s="21"/>
      <c r="M187" s="10">
        <f t="shared" si="34"/>
        <v>4</v>
      </c>
      <c r="N187" s="10">
        <f t="shared" si="35"/>
        <v>5</v>
      </c>
      <c r="O187" s="10">
        <f t="shared" si="36"/>
        <v>4647</v>
      </c>
      <c r="P187" s="10">
        <f t="shared" si="37"/>
        <v>4656</v>
      </c>
      <c r="Q187" s="10">
        <f t="shared" si="38"/>
        <v>-471</v>
      </c>
    </row>
    <row r="188" spans="1:17" ht="15.75" customHeight="1" x14ac:dyDescent="0.25">
      <c r="A188" s="52">
        <v>40304</v>
      </c>
      <c r="B188" s="53" t="s">
        <v>251</v>
      </c>
      <c r="C188" s="54">
        <v>9678.99</v>
      </c>
      <c r="D188" s="20">
        <f t="shared" si="26"/>
        <v>2.5283144098295108E-4</v>
      </c>
      <c r="E188" s="10">
        <f t="shared" si="27"/>
        <v>-87087</v>
      </c>
      <c r="F188" s="10">
        <f t="shared" si="28"/>
        <v>-24266</v>
      </c>
      <c r="G188" s="10">
        <f t="shared" si="29"/>
        <v>-139649</v>
      </c>
      <c r="H188" s="10">
        <f t="shared" si="30"/>
        <v>6714</v>
      </c>
      <c r="I188" s="10">
        <f t="shared" si="31"/>
        <v>822</v>
      </c>
      <c r="J188" s="21">
        <f t="shared" si="32"/>
        <v>10408</v>
      </c>
      <c r="K188" s="21">
        <f t="shared" si="33"/>
        <v>17944</v>
      </c>
      <c r="L188" s="21"/>
      <c r="M188" s="10">
        <f t="shared" si="34"/>
        <v>70</v>
      </c>
      <c r="N188" s="10">
        <f t="shared" si="35"/>
        <v>97</v>
      </c>
      <c r="O188" s="10">
        <f t="shared" si="36"/>
        <v>84488</v>
      </c>
      <c r="P188" s="10">
        <f t="shared" si="37"/>
        <v>84655</v>
      </c>
      <c r="Q188" s="10">
        <f t="shared" si="38"/>
        <v>-8571</v>
      </c>
    </row>
    <row r="189" spans="1:17" ht="15.75" customHeight="1" x14ac:dyDescent="0.25">
      <c r="A189" s="52">
        <v>40307</v>
      </c>
      <c r="B189" s="53" t="s">
        <v>252</v>
      </c>
      <c r="C189" s="54">
        <v>148.80000000000001</v>
      </c>
      <c r="D189" s="20">
        <f t="shared" si="26"/>
        <v>3.8869053918087663E-6</v>
      </c>
      <c r="E189" s="10">
        <f t="shared" si="27"/>
        <v>-1339</v>
      </c>
      <c r="F189" s="10">
        <f t="shared" si="28"/>
        <v>-373</v>
      </c>
      <c r="G189" s="10">
        <f t="shared" si="29"/>
        <v>-2147</v>
      </c>
      <c r="H189" s="10">
        <f t="shared" si="30"/>
        <v>103</v>
      </c>
      <c r="I189" s="10">
        <f t="shared" si="31"/>
        <v>13</v>
      </c>
      <c r="J189" s="21">
        <f t="shared" si="32"/>
        <v>160</v>
      </c>
      <c r="K189" s="21">
        <f t="shared" si="33"/>
        <v>276</v>
      </c>
      <c r="L189" s="21"/>
      <c r="M189" s="10">
        <f t="shared" si="34"/>
        <v>1</v>
      </c>
      <c r="N189" s="10">
        <f t="shared" si="35"/>
        <v>1</v>
      </c>
      <c r="O189" s="10">
        <f t="shared" si="36"/>
        <v>1299</v>
      </c>
      <c r="P189" s="10">
        <f t="shared" si="37"/>
        <v>1301</v>
      </c>
      <c r="Q189" s="10">
        <f t="shared" si="38"/>
        <v>-132</v>
      </c>
    </row>
    <row r="190" spans="1:17" ht="15.75" customHeight="1" x14ac:dyDescent="0.25">
      <c r="A190" s="52">
        <v>40308</v>
      </c>
      <c r="B190" s="53" t="s">
        <v>253</v>
      </c>
      <c r="C190" s="54">
        <v>129.74</v>
      </c>
      <c r="D190" s="20">
        <f t="shared" si="26"/>
        <v>3.389026246863369E-6</v>
      </c>
      <c r="E190" s="10">
        <f t="shared" si="27"/>
        <v>-1167</v>
      </c>
      <c r="F190" s="10">
        <f t="shared" si="28"/>
        <v>-325</v>
      </c>
      <c r="G190" s="10">
        <f t="shared" si="29"/>
        <v>-1872</v>
      </c>
      <c r="H190" s="10">
        <f t="shared" si="30"/>
        <v>90</v>
      </c>
      <c r="I190" s="10">
        <f t="shared" si="31"/>
        <v>11</v>
      </c>
      <c r="J190" s="21">
        <f t="shared" si="32"/>
        <v>140</v>
      </c>
      <c r="K190" s="21">
        <f t="shared" si="33"/>
        <v>241</v>
      </c>
      <c r="L190" s="21"/>
      <c r="M190" s="10">
        <f t="shared" si="34"/>
        <v>1</v>
      </c>
      <c r="N190" s="10">
        <f t="shared" si="35"/>
        <v>1</v>
      </c>
      <c r="O190" s="10">
        <f t="shared" si="36"/>
        <v>1133</v>
      </c>
      <c r="P190" s="10">
        <f t="shared" si="37"/>
        <v>1135</v>
      </c>
      <c r="Q190" s="10">
        <f t="shared" si="38"/>
        <v>-115</v>
      </c>
    </row>
    <row r="191" spans="1:17" ht="15.75" customHeight="1" x14ac:dyDescent="0.25">
      <c r="A191" s="52">
        <v>41201</v>
      </c>
      <c r="B191" s="53" t="s">
        <v>254</v>
      </c>
      <c r="C191" s="54">
        <v>44159</v>
      </c>
      <c r="D191" s="20">
        <f t="shared" si="26"/>
        <v>1.1535070913769037E-3</v>
      </c>
      <c r="E191" s="10">
        <f t="shared" si="27"/>
        <v>-397324</v>
      </c>
      <c r="F191" s="10">
        <f t="shared" si="28"/>
        <v>-110710</v>
      </c>
      <c r="G191" s="10">
        <f t="shared" si="29"/>
        <v>-637127</v>
      </c>
      <c r="H191" s="10">
        <f t="shared" si="30"/>
        <v>30633</v>
      </c>
      <c r="I191" s="10">
        <f t="shared" si="31"/>
        <v>3750</v>
      </c>
      <c r="J191" s="21">
        <f t="shared" si="32"/>
        <v>47484</v>
      </c>
      <c r="K191" s="21">
        <f t="shared" si="33"/>
        <v>81867</v>
      </c>
      <c r="L191" s="21"/>
      <c r="M191" s="10">
        <f t="shared" si="34"/>
        <v>319</v>
      </c>
      <c r="N191" s="10">
        <f t="shared" si="35"/>
        <v>443</v>
      </c>
      <c r="O191" s="10">
        <f t="shared" si="36"/>
        <v>385464</v>
      </c>
      <c r="P191" s="10">
        <f t="shared" si="37"/>
        <v>386226</v>
      </c>
      <c r="Q191" s="10">
        <f t="shared" si="38"/>
        <v>-39106</v>
      </c>
    </row>
    <row r="192" spans="1:17" ht="15.75" customHeight="1" x14ac:dyDescent="0.25">
      <c r="A192" s="52">
        <v>41302</v>
      </c>
      <c r="B192" s="53" t="s">
        <v>255</v>
      </c>
      <c r="C192" s="54">
        <v>20824.830000000002</v>
      </c>
      <c r="D192" s="20">
        <f t="shared" si="26"/>
        <v>5.4397946243616227E-4</v>
      </c>
      <c r="E192" s="10">
        <f t="shared" si="27"/>
        <v>-187373</v>
      </c>
      <c r="F192" s="10">
        <f t="shared" si="28"/>
        <v>-52210</v>
      </c>
      <c r="G192" s="10">
        <f t="shared" si="29"/>
        <v>-300461</v>
      </c>
      <c r="H192" s="10">
        <f t="shared" si="30"/>
        <v>14446</v>
      </c>
      <c r="I192" s="10">
        <f t="shared" si="31"/>
        <v>1768</v>
      </c>
      <c r="J192" s="21">
        <f t="shared" si="32"/>
        <v>22393</v>
      </c>
      <c r="K192" s="21">
        <f t="shared" si="33"/>
        <v>38607</v>
      </c>
      <c r="L192" s="21"/>
      <c r="M192" s="10">
        <f t="shared" si="34"/>
        <v>151</v>
      </c>
      <c r="N192" s="10">
        <f t="shared" si="35"/>
        <v>209</v>
      </c>
      <c r="O192" s="10">
        <f t="shared" si="36"/>
        <v>181780</v>
      </c>
      <c r="P192" s="10">
        <f t="shared" si="37"/>
        <v>182140</v>
      </c>
      <c r="Q192" s="10">
        <f t="shared" si="38"/>
        <v>-18442</v>
      </c>
    </row>
    <row r="193" spans="1:17" ht="15.75" customHeight="1" x14ac:dyDescent="0.25">
      <c r="A193" s="52">
        <v>41303</v>
      </c>
      <c r="B193" s="53" t="s">
        <v>256</v>
      </c>
      <c r="C193" s="54">
        <v>26074.17</v>
      </c>
      <c r="D193" s="20">
        <f t="shared" si="26"/>
        <v>6.8110102123614482E-4</v>
      </c>
      <c r="E193" s="10">
        <f t="shared" si="27"/>
        <v>-234604</v>
      </c>
      <c r="F193" s="10">
        <f t="shared" si="28"/>
        <v>-65370</v>
      </c>
      <c r="G193" s="10">
        <f t="shared" si="29"/>
        <v>-376199</v>
      </c>
      <c r="H193" s="10">
        <f t="shared" si="30"/>
        <v>18088</v>
      </c>
      <c r="I193" s="10">
        <f t="shared" si="31"/>
        <v>2214</v>
      </c>
      <c r="J193" s="21">
        <f t="shared" si="32"/>
        <v>28037</v>
      </c>
      <c r="K193" s="21">
        <f t="shared" si="33"/>
        <v>48339</v>
      </c>
      <c r="L193" s="21"/>
      <c r="M193" s="10">
        <f t="shared" si="34"/>
        <v>189</v>
      </c>
      <c r="N193" s="10">
        <f t="shared" si="35"/>
        <v>262</v>
      </c>
      <c r="O193" s="10">
        <f t="shared" si="36"/>
        <v>227602</v>
      </c>
      <c r="P193" s="10">
        <f t="shared" si="37"/>
        <v>228053</v>
      </c>
      <c r="Q193" s="10">
        <f t="shared" si="38"/>
        <v>-23090</v>
      </c>
    </row>
    <row r="194" spans="1:17" ht="15.75" customHeight="1" x14ac:dyDescent="0.25">
      <c r="A194" s="52">
        <v>41305</v>
      </c>
      <c r="B194" s="53" t="s">
        <v>257</v>
      </c>
      <c r="C194" s="54">
        <v>4831.63</v>
      </c>
      <c r="D194" s="20">
        <f t="shared" si="26"/>
        <v>1.2621027350957653E-4</v>
      </c>
      <c r="E194" s="10">
        <f t="shared" si="27"/>
        <v>-43473</v>
      </c>
      <c r="F194" s="10">
        <f t="shared" si="28"/>
        <v>-12113</v>
      </c>
      <c r="G194" s="10">
        <f t="shared" si="29"/>
        <v>-69711</v>
      </c>
      <c r="H194" s="10">
        <f t="shared" si="30"/>
        <v>3352</v>
      </c>
      <c r="I194" s="10">
        <f t="shared" si="31"/>
        <v>410</v>
      </c>
      <c r="J194" s="21">
        <f t="shared" si="32"/>
        <v>5195</v>
      </c>
      <c r="K194" s="21">
        <f t="shared" si="33"/>
        <v>8957</v>
      </c>
      <c r="L194" s="21"/>
      <c r="M194" s="10">
        <f t="shared" si="34"/>
        <v>35</v>
      </c>
      <c r="N194" s="10">
        <f t="shared" si="35"/>
        <v>48</v>
      </c>
      <c r="O194" s="10">
        <f t="shared" si="36"/>
        <v>42175</v>
      </c>
      <c r="P194" s="10">
        <f t="shared" si="37"/>
        <v>42258</v>
      </c>
      <c r="Q194" s="10">
        <f t="shared" si="38"/>
        <v>-4279</v>
      </c>
    </row>
    <row r="195" spans="1:17" ht="15.75" customHeight="1" x14ac:dyDescent="0.25">
      <c r="A195" s="52">
        <v>42201</v>
      </c>
      <c r="B195" s="53" t="s">
        <v>258</v>
      </c>
      <c r="C195" s="54">
        <v>83107</v>
      </c>
      <c r="D195" s="20">
        <f t="shared" si="26"/>
        <v>2.1708941290124401E-3</v>
      </c>
      <c r="E195" s="10">
        <f t="shared" si="27"/>
        <v>-747761</v>
      </c>
      <c r="F195" s="10">
        <f t="shared" si="28"/>
        <v>-208356</v>
      </c>
      <c r="G195" s="10">
        <f t="shared" si="29"/>
        <v>-1199070</v>
      </c>
      <c r="H195" s="10">
        <f t="shared" si="30"/>
        <v>57651</v>
      </c>
      <c r="I195" s="10">
        <f t="shared" si="31"/>
        <v>7057</v>
      </c>
      <c r="J195" s="21">
        <f t="shared" si="32"/>
        <v>89364</v>
      </c>
      <c r="K195" s="21">
        <f t="shared" si="33"/>
        <v>154072</v>
      </c>
      <c r="L195" s="21"/>
      <c r="M195" s="10">
        <f t="shared" si="34"/>
        <v>601</v>
      </c>
      <c r="N195" s="10">
        <f t="shared" si="35"/>
        <v>834</v>
      </c>
      <c r="O195" s="10">
        <f t="shared" si="36"/>
        <v>725442</v>
      </c>
      <c r="P195" s="10">
        <f t="shared" si="37"/>
        <v>726877</v>
      </c>
      <c r="Q195" s="10">
        <f t="shared" si="38"/>
        <v>-73596</v>
      </c>
    </row>
    <row r="196" spans="1:17" ht="15.75" customHeight="1" x14ac:dyDescent="0.25">
      <c r="A196" s="52">
        <v>42302</v>
      </c>
      <c r="B196" s="53" t="s">
        <v>259</v>
      </c>
      <c r="C196" s="54">
        <v>14038.45</v>
      </c>
      <c r="D196" s="20">
        <f t="shared" si="26"/>
        <v>3.6670784272606029E-4</v>
      </c>
      <c r="E196" s="10">
        <f t="shared" si="27"/>
        <v>-126312</v>
      </c>
      <c r="F196" s="10">
        <f t="shared" si="28"/>
        <v>-35196</v>
      </c>
      <c r="G196" s="10">
        <f t="shared" si="29"/>
        <v>-202547</v>
      </c>
      <c r="H196" s="10">
        <f t="shared" si="30"/>
        <v>9738</v>
      </c>
      <c r="I196" s="10">
        <f t="shared" si="31"/>
        <v>1192</v>
      </c>
      <c r="J196" s="21">
        <f t="shared" si="32"/>
        <v>15095</v>
      </c>
      <c r="K196" s="21">
        <f t="shared" si="33"/>
        <v>26025</v>
      </c>
      <c r="L196" s="21"/>
      <c r="M196" s="10">
        <f t="shared" si="34"/>
        <v>102</v>
      </c>
      <c r="N196" s="10">
        <f t="shared" si="35"/>
        <v>141</v>
      </c>
      <c r="O196" s="10">
        <f t="shared" si="36"/>
        <v>122542</v>
      </c>
      <c r="P196" s="10">
        <f t="shared" si="37"/>
        <v>122785</v>
      </c>
      <c r="Q196" s="10">
        <f t="shared" si="38"/>
        <v>-12432</v>
      </c>
    </row>
    <row r="197" spans="1:17" ht="15.75" customHeight="1" x14ac:dyDescent="0.25">
      <c r="A197" s="52">
        <v>42303</v>
      </c>
      <c r="B197" s="53" t="s">
        <v>260</v>
      </c>
      <c r="C197" s="54">
        <v>43590.61</v>
      </c>
      <c r="D197" s="20">
        <f t="shared" si="26"/>
        <v>1.1386597919437707E-3</v>
      </c>
      <c r="E197" s="10">
        <f t="shared" si="27"/>
        <v>-392210</v>
      </c>
      <c r="F197" s="10">
        <f t="shared" si="28"/>
        <v>-109285</v>
      </c>
      <c r="G197" s="10">
        <f t="shared" si="29"/>
        <v>-628926</v>
      </c>
      <c r="H197" s="10">
        <f t="shared" si="30"/>
        <v>30239</v>
      </c>
      <c r="I197" s="10">
        <f t="shared" si="31"/>
        <v>3701</v>
      </c>
      <c r="J197" s="21">
        <f t="shared" si="32"/>
        <v>46873</v>
      </c>
      <c r="K197" s="21">
        <f t="shared" si="33"/>
        <v>80813</v>
      </c>
      <c r="L197" s="21"/>
      <c r="M197" s="10">
        <f t="shared" si="34"/>
        <v>315</v>
      </c>
      <c r="N197" s="10">
        <f t="shared" si="35"/>
        <v>437</v>
      </c>
      <c r="O197" s="10">
        <f t="shared" si="36"/>
        <v>380503</v>
      </c>
      <c r="P197" s="10">
        <f t="shared" si="37"/>
        <v>381255</v>
      </c>
      <c r="Q197" s="10">
        <f t="shared" si="38"/>
        <v>-38602</v>
      </c>
    </row>
    <row r="198" spans="1:17" ht="15.75" customHeight="1" x14ac:dyDescent="0.25">
      <c r="A198" s="52">
        <v>42304</v>
      </c>
      <c r="B198" s="53" t="s">
        <v>261</v>
      </c>
      <c r="C198" s="54">
        <v>94419.59</v>
      </c>
      <c r="D198" s="20">
        <f t="shared" si="26"/>
        <v>2.4663979399420226E-3</v>
      </c>
      <c r="E198" s="10">
        <f t="shared" si="27"/>
        <v>-849547</v>
      </c>
      <c r="F198" s="10">
        <f t="shared" si="28"/>
        <v>-236718</v>
      </c>
      <c r="G198" s="10">
        <f t="shared" si="29"/>
        <v>-1362288</v>
      </c>
      <c r="H198" s="10">
        <f t="shared" si="30"/>
        <v>65499</v>
      </c>
      <c r="I198" s="10">
        <f t="shared" si="31"/>
        <v>8017</v>
      </c>
      <c r="J198" s="21">
        <f t="shared" si="32"/>
        <v>101529</v>
      </c>
      <c r="K198" s="21">
        <f t="shared" si="33"/>
        <v>175045</v>
      </c>
      <c r="L198" s="21"/>
      <c r="M198" s="10">
        <f t="shared" si="34"/>
        <v>683</v>
      </c>
      <c r="N198" s="10">
        <f t="shared" si="35"/>
        <v>947</v>
      </c>
      <c r="O198" s="10">
        <f t="shared" si="36"/>
        <v>824190</v>
      </c>
      <c r="P198" s="10">
        <f t="shared" si="37"/>
        <v>825820</v>
      </c>
      <c r="Q198" s="10">
        <f t="shared" si="38"/>
        <v>-83615</v>
      </c>
    </row>
    <row r="199" spans="1:17" ht="15.75" customHeight="1" x14ac:dyDescent="0.25">
      <c r="A199" s="52">
        <v>42315</v>
      </c>
      <c r="B199" s="53" t="s">
        <v>262</v>
      </c>
      <c r="C199" s="54">
        <v>182.23</v>
      </c>
      <c r="D199" s="20">
        <f t="shared" si="26"/>
        <v>4.7601530211647262E-6</v>
      </c>
      <c r="E199" s="10">
        <f t="shared" si="27"/>
        <v>-1640</v>
      </c>
      <c r="F199" s="10">
        <f t="shared" si="28"/>
        <v>-457</v>
      </c>
      <c r="G199" s="10">
        <f t="shared" si="29"/>
        <v>-2629</v>
      </c>
      <c r="H199" s="10">
        <f t="shared" si="30"/>
        <v>126</v>
      </c>
      <c r="I199" s="10">
        <f t="shared" si="31"/>
        <v>15</v>
      </c>
      <c r="J199" s="21">
        <f t="shared" si="32"/>
        <v>196</v>
      </c>
      <c r="K199" s="21">
        <f t="shared" si="33"/>
        <v>337</v>
      </c>
      <c r="L199" s="21"/>
      <c r="M199" s="10">
        <f t="shared" si="34"/>
        <v>1</v>
      </c>
      <c r="N199" s="10">
        <f t="shared" si="35"/>
        <v>2</v>
      </c>
      <c r="O199" s="10">
        <f t="shared" si="36"/>
        <v>1591</v>
      </c>
      <c r="P199" s="10">
        <f t="shared" si="37"/>
        <v>1594</v>
      </c>
      <c r="Q199" s="10">
        <f t="shared" si="38"/>
        <v>-161</v>
      </c>
    </row>
    <row r="200" spans="1:17" ht="15.75" customHeight="1" x14ac:dyDescent="0.25">
      <c r="A200" s="52">
        <v>43201</v>
      </c>
      <c r="B200" s="53" t="s">
        <v>263</v>
      </c>
      <c r="C200" s="54">
        <v>51097.2</v>
      </c>
      <c r="D200" s="20">
        <f t="shared" si="26"/>
        <v>1.3347445039403954E-3</v>
      </c>
      <c r="E200" s="10">
        <f t="shared" si="27"/>
        <v>-459751</v>
      </c>
      <c r="F200" s="10">
        <f t="shared" si="28"/>
        <v>-128105</v>
      </c>
      <c r="G200" s="10">
        <f t="shared" si="29"/>
        <v>-737232</v>
      </c>
      <c r="H200" s="10">
        <f t="shared" si="30"/>
        <v>35446</v>
      </c>
      <c r="I200" s="10">
        <f t="shared" si="31"/>
        <v>4339</v>
      </c>
      <c r="J200" s="21">
        <f t="shared" si="32"/>
        <v>54944</v>
      </c>
      <c r="K200" s="21">
        <f t="shared" si="33"/>
        <v>94729</v>
      </c>
      <c r="L200" s="21"/>
      <c r="M200" s="10">
        <f t="shared" si="34"/>
        <v>370</v>
      </c>
      <c r="N200" s="10">
        <f t="shared" si="35"/>
        <v>513</v>
      </c>
      <c r="O200" s="10">
        <f t="shared" si="36"/>
        <v>446028</v>
      </c>
      <c r="P200" s="10">
        <f t="shared" si="37"/>
        <v>446911</v>
      </c>
      <c r="Q200" s="10">
        <f t="shared" si="38"/>
        <v>-45250</v>
      </c>
    </row>
    <row r="201" spans="1:17" ht="15.75" customHeight="1" x14ac:dyDescent="0.25">
      <c r="A201" s="52">
        <v>43301</v>
      </c>
      <c r="B201" s="53" t="s">
        <v>264</v>
      </c>
      <c r="C201" s="54">
        <v>27919.919999999998</v>
      </c>
      <c r="D201" s="20">
        <f t="shared" ref="D201:D264" si="39">+C201/$C$7</f>
        <v>7.2931510475046624E-4</v>
      </c>
      <c r="E201" s="10">
        <f t="shared" ref="E201:E264" si="40">ROUND(D201*$E$7,0)</f>
        <v>-251212</v>
      </c>
      <c r="F201" s="10">
        <f t="shared" ref="F201:F264" si="41">ROUND(D201*$F$7,0)</f>
        <v>-69998</v>
      </c>
      <c r="G201" s="10">
        <f t="shared" ref="G201:G264" si="42">ROUND(D201*$G$7,0)</f>
        <v>-402829</v>
      </c>
      <c r="H201" s="10">
        <f t="shared" ref="H201:H264" si="43">ROUND(D201*$H$7,0)</f>
        <v>19368</v>
      </c>
      <c r="I201" s="10">
        <f t="shared" ref="I201:I264" si="44">ROUND(D201*$I$7,0)</f>
        <v>2371</v>
      </c>
      <c r="J201" s="21">
        <f t="shared" ref="J201:J264" si="45">ROUND(D201*$J$7,0)</f>
        <v>30022</v>
      </c>
      <c r="K201" s="21">
        <f t="shared" ref="K201:K264" si="46">ROUND(SUM(H201:J201),0)</f>
        <v>51761</v>
      </c>
      <c r="L201" s="21"/>
      <c r="M201" s="10">
        <f t="shared" ref="M201:M264" si="47">ROUND(D201*$M$7,0)</f>
        <v>202</v>
      </c>
      <c r="N201" s="10">
        <f t="shared" ref="N201:N264" si="48">ROUND(D201*$N$7,0)</f>
        <v>280</v>
      </c>
      <c r="O201" s="10">
        <f t="shared" ref="O201:O264" si="49">ROUND(D201*$O$7,0)</f>
        <v>243713</v>
      </c>
      <c r="P201" s="10">
        <f t="shared" ref="P201:P264" si="50">ROUND(SUM(M201:O201),0)</f>
        <v>244195</v>
      </c>
      <c r="Q201" s="10">
        <f t="shared" ref="Q201:Q264" si="51">ROUND(D201*$Q$7,0)</f>
        <v>-24725</v>
      </c>
    </row>
    <row r="202" spans="1:17" ht="15.75" customHeight="1" x14ac:dyDescent="0.25">
      <c r="A202" s="52">
        <v>43303</v>
      </c>
      <c r="B202" s="53" t="s">
        <v>265</v>
      </c>
      <c r="C202" s="54">
        <v>15389.82</v>
      </c>
      <c r="D202" s="20">
        <f t="shared" si="39"/>
        <v>4.0200789204950519E-4</v>
      </c>
      <c r="E202" s="10">
        <f t="shared" si="40"/>
        <v>-138471</v>
      </c>
      <c r="F202" s="10">
        <f t="shared" si="41"/>
        <v>-38584</v>
      </c>
      <c r="G202" s="10">
        <f t="shared" si="42"/>
        <v>-222045</v>
      </c>
      <c r="H202" s="10">
        <f t="shared" si="43"/>
        <v>10676</v>
      </c>
      <c r="I202" s="10">
        <f t="shared" si="44"/>
        <v>1307</v>
      </c>
      <c r="J202" s="21">
        <f t="shared" si="45"/>
        <v>16549</v>
      </c>
      <c r="K202" s="21">
        <f t="shared" si="46"/>
        <v>28532</v>
      </c>
      <c r="L202" s="21"/>
      <c r="M202" s="10">
        <f t="shared" si="47"/>
        <v>111</v>
      </c>
      <c r="N202" s="10">
        <f t="shared" si="48"/>
        <v>154</v>
      </c>
      <c r="O202" s="10">
        <f t="shared" si="49"/>
        <v>134338</v>
      </c>
      <c r="P202" s="10">
        <f t="shared" si="50"/>
        <v>134603</v>
      </c>
      <c r="Q202" s="10">
        <f t="shared" si="51"/>
        <v>-13629</v>
      </c>
    </row>
    <row r="203" spans="1:17" ht="15.75" customHeight="1" x14ac:dyDescent="0.25">
      <c r="A203" s="52">
        <v>43305</v>
      </c>
      <c r="B203" s="53" t="s">
        <v>266</v>
      </c>
      <c r="C203" s="54">
        <v>9804.56</v>
      </c>
      <c r="D203" s="20">
        <f t="shared" si="39"/>
        <v>2.5611153984081013E-4</v>
      </c>
      <c r="E203" s="10">
        <f t="shared" si="40"/>
        <v>-88217</v>
      </c>
      <c r="F203" s="10">
        <f t="shared" si="41"/>
        <v>-24581</v>
      </c>
      <c r="G203" s="10">
        <f t="shared" si="42"/>
        <v>-141460</v>
      </c>
      <c r="H203" s="10">
        <f t="shared" si="43"/>
        <v>6801</v>
      </c>
      <c r="I203" s="10">
        <f t="shared" si="44"/>
        <v>833</v>
      </c>
      <c r="J203" s="21">
        <f t="shared" si="45"/>
        <v>10543</v>
      </c>
      <c r="K203" s="21">
        <f t="shared" si="46"/>
        <v>18177</v>
      </c>
      <c r="L203" s="21"/>
      <c r="M203" s="10">
        <f t="shared" si="47"/>
        <v>71</v>
      </c>
      <c r="N203" s="10">
        <f t="shared" si="48"/>
        <v>98</v>
      </c>
      <c r="O203" s="10">
        <f t="shared" si="49"/>
        <v>85584</v>
      </c>
      <c r="P203" s="10">
        <f t="shared" si="50"/>
        <v>85753</v>
      </c>
      <c r="Q203" s="10">
        <f t="shared" si="51"/>
        <v>-8683</v>
      </c>
    </row>
    <row r="204" spans="1:17" ht="15.75" customHeight="1" x14ac:dyDescent="0.25">
      <c r="A204" s="52">
        <v>43306</v>
      </c>
      <c r="B204" s="53" t="s">
        <v>267</v>
      </c>
      <c r="C204" s="54">
        <v>13101.2</v>
      </c>
      <c r="D204" s="20">
        <f t="shared" si="39"/>
        <v>3.4222530187610889E-4</v>
      </c>
      <c r="E204" s="10">
        <f t="shared" si="40"/>
        <v>-117879</v>
      </c>
      <c r="F204" s="10">
        <f t="shared" si="41"/>
        <v>-32846</v>
      </c>
      <c r="G204" s="10">
        <f t="shared" si="42"/>
        <v>-189024</v>
      </c>
      <c r="H204" s="10">
        <f t="shared" si="43"/>
        <v>9088</v>
      </c>
      <c r="I204" s="10">
        <f t="shared" si="44"/>
        <v>1112</v>
      </c>
      <c r="J204" s="21">
        <f t="shared" si="45"/>
        <v>14088</v>
      </c>
      <c r="K204" s="21">
        <f t="shared" si="46"/>
        <v>24288</v>
      </c>
      <c r="L204" s="21"/>
      <c r="M204" s="10">
        <f t="shared" si="47"/>
        <v>95</v>
      </c>
      <c r="N204" s="10">
        <f t="shared" si="48"/>
        <v>131</v>
      </c>
      <c r="O204" s="10">
        <f t="shared" si="49"/>
        <v>114361</v>
      </c>
      <c r="P204" s="10">
        <f t="shared" si="50"/>
        <v>114587</v>
      </c>
      <c r="Q204" s="10">
        <f t="shared" si="51"/>
        <v>-11602</v>
      </c>
    </row>
    <row r="205" spans="1:17" ht="15.75" customHeight="1" x14ac:dyDescent="0.25">
      <c r="A205" s="52">
        <v>44201</v>
      </c>
      <c r="B205" s="53" t="s">
        <v>268</v>
      </c>
      <c r="C205" s="54">
        <v>81621.8</v>
      </c>
      <c r="D205" s="20">
        <f t="shared" si="39"/>
        <v>2.1320982157872091E-3</v>
      </c>
      <c r="E205" s="10">
        <f t="shared" si="40"/>
        <v>-734398</v>
      </c>
      <c r="F205" s="10">
        <f t="shared" si="41"/>
        <v>-204633</v>
      </c>
      <c r="G205" s="10">
        <f t="shared" si="42"/>
        <v>-1177641</v>
      </c>
      <c r="H205" s="10">
        <f t="shared" si="43"/>
        <v>56621</v>
      </c>
      <c r="I205" s="10">
        <f t="shared" si="44"/>
        <v>6931</v>
      </c>
      <c r="J205" s="21">
        <f t="shared" si="45"/>
        <v>87767</v>
      </c>
      <c r="K205" s="21">
        <f t="shared" si="46"/>
        <v>151319</v>
      </c>
      <c r="L205" s="21"/>
      <c r="M205" s="10">
        <f t="shared" si="47"/>
        <v>590</v>
      </c>
      <c r="N205" s="10">
        <f t="shared" si="48"/>
        <v>819</v>
      </c>
      <c r="O205" s="10">
        <f t="shared" si="49"/>
        <v>712478</v>
      </c>
      <c r="P205" s="10">
        <f t="shared" si="50"/>
        <v>713887</v>
      </c>
      <c r="Q205" s="10">
        <f t="shared" si="51"/>
        <v>-72281</v>
      </c>
    </row>
    <row r="206" spans="1:17" ht="15.75" customHeight="1" x14ac:dyDescent="0.25">
      <c r="A206" s="52">
        <v>44204</v>
      </c>
      <c r="B206" s="53" t="s">
        <v>269</v>
      </c>
      <c r="C206" s="54">
        <v>89954.6</v>
      </c>
      <c r="D206" s="20">
        <f t="shared" si="39"/>
        <v>2.3497649177285002E-3</v>
      </c>
      <c r="E206" s="10">
        <f t="shared" si="40"/>
        <v>-809373</v>
      </c>
      <c r="F206" s="10">
        <f t="shared" si="41"/>
        <v>-225524</v>
      </c>
      <c r="G206" s="10">
        <f t="shared" si="42"/>
        <v>-1297867</v>
      </c>
      <c r="H206" s="10">
        <f t="shared" si="43"/>
        <v>62402</v>
      </c>
      <c r="I206" s="10">
        <f t="shared" si="44"/>
        <v>7638</v>
      </c>
      <c r="J206" s="21">
        <f t="shared" si="45"/>
        <v>96728</v>
      </c>
      <c r="K206" s="21">
        <f t="shared" si="46"/>
        <v>166768</v>
      </c>
      <c r="L206" s="21"/>
      <c r="M206" s="10">
        <f t="shared" si="47"/>
        <v>651</v>
      </c>
      <c r="N206" s="10">
        <f t="shared" si="48"/>
        <v>903</v>
      </c>
      <c r="O206" s="10">
        <f t="shared" si="49"/>
        <v>785215</v>
      </c>
      <c r="P206" s="10">
        <f t="shared" si="50"/>
        <v>786769</v>
      </c>
      <c r="Q206" s="10">
        <f t="shared" si="51"/>
        <v>-79660</v>
      </c>
    </row>
    <row r="207" spans="1:17" ht="15.75" customHeight="1" x14ac:dyDescent="0.25">
      <c r="A207" s="52">
        <v>44301</v>
      </c>
      <c r="B207" s="53" t="s">
        <v>270</v>
      </c>
      <c r="C207" s="54">
        <v>86831.1</v>
      </c>
      <c r="D207" s="20">
        <f t="shared" si="39"/>
        <v>2.2681738626793421E-3</v>
      </c>
      <c r="E207" s="10">
        <f t="shared" si="40"/>
        <v>-781269</v>
      </c>
      <c r="F207" s="10">
        <f t="shared" si="41"/>
        <v>-217693</v>
      </c>
      <c r="G207" s="10">
        <f t="shared" si="42"/>
        <v>-1252801</v>
      </c>
      <c r="H207" s="10">
        <f t="shared" si="43"/>
        <v>60235</v>
      </c>
      <c r="I207" s="10">
        <f t="shared" si="44"/>
        <v>7373</v>
      </c>
      <c r="J207" s="21">
        <f t="shared" si="45"/>
        <v>93369</v>
      </c>
      <c r="K207" s="21">
        <f t="shared" si="46"/>
        <v>160977</v>
      </c>
      <c r="L207" s="21"/>
      <c r="M207" s="10">
        <f t="shared" si="47"/>
        <v>628</v>
      </c>
      <c r="N207" s="10">
        <f t="shared" si="48"/>
        <v>871</v>
      </c>
      <c r="O207" s="10">
        <f t="shared" si="49"/>
        <v>757950</v>
      </c>
      <c r="P207" s="10">
        <f t="shared" si="50"/>
        <v>759449</v>
      </c>
      <c r="Q207" s="10">
        <f t="shared" si="51"/>
        <v>-76894</v>
      </c>
    </row>
    <row r="208" spans="1:17" ht="15.75" customHeight="1" x14ac:dyDescent="0.25">
      <c r="A208" s="52">
        <v>44302</v>
      </c>
      <c r="B208" s="53" t="s">
        <v>271</v>
      </c>
      <c r="C208" s="54">
        <v>3968.38</v>
      </c>
      <c r="D208" s="20">
        <f t="shared" si="39"/>
        <v>1.0366073668512144E-4</v>
      </c>
      <c r="E208" s="10">
        <f t="shared" si="40"/>
        <v>-35706</v>
      </c>
      <c r="F208" s="10">
        <f t="shared" si="41"/>
        <v>-9949</v>
      </c>
      <c r="G208" s="10">
        <f t="shared" si="42"/>
        <v>-57256</v>
      </c>
      <c r="H208" s="10">
        <f t="shared" si="43"/>
        <v>2753</v>
      </c>
      <c r="I208" s="10">
        <f t="shared" si="44"/>
        <v>337</v>
      </c>
      <c r="J208" s="21">
        <f t="shared" si="45"/>
        <v>4267</v>
      </c>
      <c r="K208" s="21">
        <f t="shared" si="46"/>
        <v>7357</v>
      </c>
      <c r="L208" s="21"/>
      <c r="M208" s="10">
        <f t="shared" si="47"/>
        <v>29</v>
      </c>
      <c r="N208" s="10">
        <f t="shared" si="48"/>
        <v>40</v>
      </c>
      <c r="O208" s="10">
        <f t="shared" si="49"/>
        <v>34640</v>
      </c>
      <c r="P208" s="10">
        <f t="shared" si="50"/>
        <v>34709</v>
      </c>
      <c r="Q208" s="10">
        <f t="shared" si="51"/>
        <v>-3514</v>
      </c>
    </row>
    <row r="209" spans="1:17" ht="15.75" customHeight="1" x14ac:dyDescent="0.25">
      <c r="A209" s="52">
        <v>44303</v>
      </c>
      <c r="B209" s="53" t="s">
        <v>272</v>
      </c>
      <c r="C209" s="54">
        <v>19989.48</v>
      </c>
      <c r="D209" s="20">
        <f t="shared" si="39"/>
        <v>5.2215872037267123E-4</v>
      </c>
      <c r="E209" s="10">
        <f t="shared" si="40"/>
        <v>-179857</v>
      </c>
      <c r="F209" s="10">
        <f t="shared" si="41"/>
        <v>-50115</v>
      </c>
      <c r="G209" s="10">
        <f t="shared" si="42"/>
        <v>-288409</v>
      </c>
      <c r="H209" s="10">
        <f t="shared" si="43"/>
        <v>13867</v>
      </c>
      <c r="I209" s="10">
        <f t="shared" si="44"/>
        <v>1697</v>
      </c>
      <c r="J209" s="21">
        <f t="shared" si="45"/>
        <v>21495</v>
      </c>
      <c r="K209" s="21">
        <f t="shared" si="46"/>
        <v>37059</v>
      </c>
      <c r="L209" s="21"/>
      <c r="M209" s="10">
        <f t="shared" si="47"/>
        <v>145</v>
      </c>
      <c r="N209" s="10">
        <f t="shared" si="48"/>
        <v>201</v>
      </c>
      <c r="O209" s="10">
        <f t="shared" si="49"/>
        <v>174488</v>
      </c>
      <c r="P209" s="10">
        <f t="shared" si="50"/>
        <v>174834</v>
      </c>
      <c r="Q209" s="10">
        <f t="shared" si="51"/>
        <v>-17702</v>
      </c>
    </row>
    <row r="210" spans="1:17" ht="15.75" customHeight="1" x14ac:dyDescent="0.25">
      <c r="A210" s="52">
        <v>44306</v>
      </c>
      <c r="B210" s="53" t="s">
        <v>273</v>
      </c>
      <c r="C210" s="54">
        <v>5473.85</v>
      </c>
      <c r="D210" s="20">
        <f t="shared" si="39"/>
        <v>1.4298613628328235E-4</v>
      </c>
      <c r="E210" s="10">
        <f t="shared" si="40"/>
        <v>-49251</v>
      </c>
      <c r="F210" s="10">
        <f t="shared" si="41"/>
        <v>-13723</v>
      </c>
      <c r="G210" s="10">
        <f t="shared" si="42"/>
        <v>-78977</v>
      </c>
      <c r="H210" s="10">
        <f t="shared" si="43"/>
        <v>3797</v>
      </c>
      <c r="I210" s="10">
        <f t="shared" si="44"/>
        <v>465</v>
      </c>
      <c r="J210" s="21">
        <f t="shared" si="45"/>
        <v>5886</v>
      </c>
      <c r="K210" s="21">
        <f t="shared" si="46"/>
        <v>10148</v>
      </c>
      <c r="L210" s="21"/>
      <c r="M210" s="10">
        <f t="shared" si="47"/>
        <v>40</v>
      </c>
      <c r="N210" s="10">
        <f t="shared" si="48"/>
        <v>55</v>
      </c>
      <c r="O210" s="10">
        <f t="shared" si="49"/>
        <v>47781</v>
      </c>
      <c r="P210" s="10">
        <f t="shared" si="50"/>
        <v>47876</v>
      </c>
      <c r="Q210" s="10">
        <f t="shared" si="51"/>
        <v>-4847</v>
      </c>
    </row>
    <row r="211" spans="1:17" ht="15.75" customHeight="1" x14ac:dyDescent="0.25">
      <c r="A211" s="52">
        <v>45201</v>
      </c>
      <c r="B211" s="53" t="s">
        <v>274</v>
      </c>
      <c r="C211" s="54">
        <v>41763.49</v>
      </c>
      <c r="D211" s="20">
        <f t="shared" si="39"/>
        <v>1.090932355253706E-3</v>
      </c>
      <c r="E211" s="10">
        <f t="shared" si="40"/>
        <v>-375770</v>
      </c>
      <c r="F211" s="10">
        <f t="shared" si="41"/>
        <v>-104705</v>
      </c>
      <c r="G211" s="10">
        <f t="shared" si="42"/>
        <v>-602565</v>
      </c>
      <c r="H211" s="10">
        <f t="shared" si="43"/>
        <v>28971</v>
      </c>
      <c r="I211" s="10">
        <f t="shared" si="44"/>
        <v>3546</v>
      </c>
      <c r="J211" s="21">
        <f t="shared" si="45"/>
        <v>44908</v>
      </c>
      <c r="K211" s="21">
        <f t="shared" si="46"/>
        <v>77425</v>
      </c>
      <c r="L211" s="21"/>
      <c r="M211" s="10">
        <f t="shared" si="47"/>
        <v>302</v>
      </c>
      <c r="N211" s="10">
        <f t="shared" si="48"/>
        <v>419</v>
      </c>
      <c r="O211" s="10">
        <f t="shared" si="49"/>
        <v>364554</v>
      </c>
      <c r="P211" s="10">
        <f t="shared" si="50"/>
        <v>365275</v>
      </c>
      <c r="Q211" s="10">
        <f t="shared" si="51"/>
        <v>-36984</v>
      </c>
    </row>
    <row r="212" spans="1:17" ht="15.75" customHeight="1" x14ac:dyDescent="0.25">
      <c r="A212" s="52">
        <v>45205</v>
      </c>
      <c r="B212" s="53" t="s">
        <v>275</v>
      </c>
      <c r="C212" s="54">
        <v>37816.879999999997</v>
      </c>
      <c r="D212" s="20">
        <f t="shared" si="39"/>
        <v>9.8784028745554486E-4</v>
      </c>
      <c r="E212" s="10">
        <f t="shared" si="40"/>
        <v>-340260</v>
      </c>
      <c r="F212" s="10">
        <f t="shared" si="41"/>
        <v>-94810</v>
      </c>
      <c r="G212" s="10">
        <f t="shared" si="42"/>
        <v>-545623</v>
      </c>
      <c r="H212" s="10">
        <f t="shared" si="43"/>
        <v>26234</v>
      </c>
      <c r="I212" s="10">
        <f t="shared" si="44"/>
        <v>3211</v>
      </c>
      <c r="J212" s="21">
        <f t="shared" si="45"/>
        <v>40664</v>
      </c>
      <c r="K212" s="21">
        <f t="shared" si="46"/>
        <v>70109</v>
      </c>
      <c r="L212" s="21"/>
      <c r="M212" s="10">
        <f t="shared" si="47"/>
        <v>273</v>
      </c>
      <c r="N212" s="10">
        <f t="shared" si="48"/>
        <v>379</v>
      </c>
      <c r="O212" s="10">
        <f t="shared" si="49"/>
        <v>330104</v>
      </c>
      <c r="P212" s="10">
        <f t="shared" si="50"/>
        <v>330756</v>
      </c>
      <c r="Q212" s="10">
        <f t="shared" si="51"/>
        <v>-33489</v>
      </c>
    </row>
    <row r="213" spans="1:17" ht="15.75" customHeight="1" x14ac:dyDescent="0.25">
      <c r="A213" s="52">
        <v>45302</v>
      </c>
      <c r="B213" s="53" t="s">
        <v>276</v>
      </c>
      <c r="C213" s="54">
        <v>35779.9</v>
      </c>
      <c r="D213" s="20">
        <f t="shared" si="39"/>
        <v>9.3463095583587669E-4</v>
      </c>
      <c r="E213" s="10">
        <f t="shared" si="40"/>
        <v>-321932</v>
      </c>
      <c r="F213" s="10">
        <f t="shared" si="41"/>
        <v>-89703</v>
      </c>
      <c r="G213" s="10">
        <f t="shared" si="42"/>
        <v>-516233</v>
      </c>
      <c r="H213" s="10">
        <f t="shared" si="43"/>
        <v>24821</v>
      </c>
      <c r="I213" s="10">
        <f t="shared" si="44"/>
        <v>3038</v>
      </c>
      <c r="J213" s="21">
        <f t="shared" si="45"/>
        <v>38474</v>
      </c>
      <c r="K213" s="21">
        <f t="shared" si="46"/>
        <v>66333</v>
      </c>
      <c r="L213" s="21"/>
      <c r="M213" s="10">
        <f t="shared" si="47"/>
        <v>259</v>
      </c>
      <c r="N213" s="10">
        <f t="shared" si="48"/>
        <v>359</v>
      </c>
      <c r="O213" s="10">
        <f t="shared" si="49"/>
        <v>312323</v>
      </c>
      <c r="P213" s="10">
        <f t="shared" si="50"/>
        <v>312941</v>
      </c>
      <c r="Q213" s="10">
        <f t="shared" si="51"/>
        <v>-31685</v>
      </c>
    </row>
    <row r="214" spans="1:17" ht="15.75" customHeight="1" x14ac:dyDescent="0.25">
      <c r="A214" s="52">
        <v>46201</v>
      </c>
      <c r="B214" s="53" t="s">
        <v>277</v>
      </c>
      <c r="C214" s="54">
        <v>19850.150000000001</v>
      </c>
      <c r="D214" s="20">
        <f t="shared" si="39"/>
        <v>5.18519187252774E-4</v>
      </c>
      <c r="E214" s="10">
        <f t="shared" si="40"/>
        <v>-178603</v>
      </c>
      <c r="F214" s="10">
        <f t="shared" si="41"/>
        <v>-49766</v>
      </c>
      <c r="G214" s="10">
        <f t="shared" si="42"/>
        <v>-286398</v>
      </c>
      <c r="H214" s="10">
        <f t="shared" si="43"/>
        <v>13770</v>
      </c>
      <c r="I214" s="10">
        <f t="shared" si="44"/>
        <v>1686</v>
      </c>
      <c r="J214" s="21">
        <f t="shared" si="45"/>
        <v>21345</v>
      </c>
      <c r="K214" s="21">
        <f t="shared" si="46"/>
        <v>36801</v>
      </c>
      <c r="L214" s="21"/>
      <c r="M214" s="10">
        <f t="shared" si="47"/>
        <v>144</v>
      </c>
      <c r="N214" s="10">
        <f t="shared" si="48"/>
        <v>199</v>
      </c>
      <c r="O214" s="10">
        <f t="shared" si="49"/>
        <v>173272</v>
      </c>
      <c r="P214" s="10">
        <f t="shared" si="50"/>
        <v>173615</v>
      </c>
      <c r="Q214" s="10">
        <f t="shared" si="51"/>
        <v>-17579</v>
      </c>
    </row>
    <row r="215" spans="1:17" ht="15.75" customHeight="1" x14ac:dyDescent="0.25">
      <c r="A215" s="52">
        <v>46205</v>
      </c>
      <c r="B215" s="53" t="s">
        <v>278</v>
      </c>
      <c r="C215" s="54">
        <v>17900.5</v>
      </c>
      <c r="D215" s="20">
        <f t="shared" si="39"/>
        <v>4.6759106159995165E-4</v>
      </c>
      <c r="E215" s="10">
        <f t="shared" si="40"/>
        <v>-161061</v>
      </c>
      <c r="F215" s="10">
        <f t="shared" si="41"/>
        <v>-44878</v>
      </c>
      <c r="G215" s="10">
        <f t="shared" si="42"/>
        <v>-258269</v>
      </c>
      <c r="H215" s="10">
        <f t="shared" si="43"/>
        <v>12418</v>
      </c>
      <c r="I215" s="10">
        <f t="shared" si="44"/>
        <v>1520</v>
      </c>
      <c r="J215" s="21">
        <f t="shared" si="45"/>
        <v>19248</v>
      </c>
      <c r="K215" s="21">
        <f t="shared" si="46"/>
        <v>33186</v>
      </c>
      <c r="L215" s="21"/>
      <c r="M215" s="10">
        <f t="shared" si="47"/>
        <v>129</v>
      </c>
      <c r="N215" s="10">
        <f t="shared" si="48"/>
        <v>180</v>
      </c>
      <c r="O215" s="10">
        <f t="shared" si="49"/>
        <v>156254</v>
      </c>
      <c r="P215" s="10">
        <f t="shared" si="50"/>
        <v>156563</v>
      </c>
      <c r="Q215" s="10">
        <f t="shared" si="51"/>
        <v>-15852</v>
      </c>
    </row>
    <row r="216" spans="1:17" ht="15.75" customHeight="1" x14ac:dyDescent="0.25">
      <c r="A216" s="52">
        <v>46301</v>
      </c>
      <c r="B216" s="53" t="s">
        <v>279</v>
      </c>
      <c r="C216" s="54">
        <v>256.24</v>
      </c>
      <c r="D216" s="20">
        <f t="shared" si="39"/>
        <v>6.6934182634212244E-6</v>
      </c>
      <c r="E216" s="10">
        <f t="shared" si="40"/>
        <v>-2306</v>
      </c>
      <c r="F216" s="10">
        <f t="shared" si="41"/>
        <v>-642</v>
      </c>
      <c r="G216" s="10">
        <f t="shared" si="42"/>
        <v>-3697</v>
      </c>
      <c r="H216" s="10">
        <f t="shared" si="43"/>
        <v>178</v>
      </c>
      <c r="I216" s="10">
        <f t="shared" si="44"/>
        <v>22</v>
      </c>
      <c r="J216" s="21">
        <f t="shared" si="45"/>
        <v>276</v>
      </c>
      <c r="K216" s="21">
        <f t="shared" si="46"/>
        <v>476</v>
      </c>
      <c r="L216" s="21"/>
      <c r="M216" s="10">
        <f t="shared" si="47"/>
        <v>2</v>
      </c>
      <c r="N216" s="10">
        <f t="shared" si="48"/>
        <v>3</v>
      </c>
      <c r="O216" s="10">
        <f t="shared" si="49"/>
        <v>2237</v>
      </c>
      <c r="P216" s="10">
        <f t="shared" si="50"/>
        <v>2242</v>
      </c>
      <c r="Q216" s="10">
        <f t="shared" si="51"/>
        <v>-227</v>
      </c>
    </row>
    <row r="217" spans="1:17" ht="15.75" customHeight="1" x14ac:dyDescent="0.25">
      <c r="A217" s="52">
        <v>46302</v>
      </c>
      <c r="B217" s="53" t="s">
        <v>280</v>
      </c>
      <c r="C217" s="54">
        <v>40342.79</v>
      </c>
      <c r="D217" s="20">
        <f t="shared" si="39"/>
        <v>1.0538212901317792E-3</v>
      </c>
      <c r="E217" s="10">
        <f t="shared" si="40"/>
        <v>-362987</v>
      </c>
      <c r="F217" s="10">
        <f t="shared" si="41"/>
        <v>-101143</v>
      </c>
      <c r="G217" s="10">
        <f t="shared" si="42"/>
        <v>-582067</v>
      </c>
      <c r="H217" s="10">
        <f t="shared" si="43"/>
        <v>27986</v>
      </c>
      <c r="I217" s="10">
        <f t="shared" si="44"/>
        <v>3426</v>
      </c>
      <c r="J217" s="21">
        <f t="shared" si="45"/>
        <v>43380</v>
      </c>
      <c r="K217" s="21">
        <f t="shared" si="46"/>
        <v>74792</v>
      </c>
      <c r="L217" s="21"/>
      <c r="M217" s="10">
        <f t="shared" si="47"/>
        <v>292</v>
      </c>
      <c r="N217" s="10">
        <f t="shared" si="48"/>
        <v>405</v>
      </c>
      <c r="O217" s="10">
        <f t="shared" si="49"/>
        <v>352153</v>
      </c>
      <c r="P217" s="10">
        <f t="shared" si="50"/>
        <v>352850</v>
      </c>
      <c r="Q217" s="10">
        <f t="shared" si="51"/>
        <v>-35726</v>
      </c>
    </row>
    <row r="218" spans="1:17" ht="15.75" customHeight="1" x14ac:dyDescent="0.25">
      <c r="A218" s="52">
        <v>47201</v>
      </c>
      <c r="B218" s="53" t="s">
        <v>281</v>
      </c>
      <c r="C218" s="54">
        <v>27082.31</v>
      </c>
      <c r="D218" s="20">
        <f t="shared" si="39"/>
        <v>7.0743532769916974E-4</v>
      </c>
      <c r="E218" s="10">
        <f t="shared" si="40"/>
        <v>-243675</v>
      </c>
      <c r="F218" s="10">
        <f t="shared" si="41"/>
        <v>-67898</v>
      </c>
      <c r="G218" s="10">
        <f t="shared" si="42"/>
        <v>-390744</v>
      </c>
      <c r="H218" s="10">
        <f t="shared" si="43"/>
        <v>18787</v>
      </c>
      <c r="I218" s="10">
        <f t="shared" si="44"/>
        <v>2300</v>
      </c>
      <c r="J218" s="21">
        <f t="shared" si="45"/>
        <v>29121</v>
      </c>
      <c r="K218" s="21">
        <f t="shared" si="46"/>
        <v>50208</v>
      </c>
      <c r="L218" s="21"/>
      <c r="M218" s="10">
        <f t="shared" si="47"/>
        <v>196</v>
      </c>
      <c r="N218" s="10">
        <f t="shared" si="48"/>
        <v>272</v>
      </c>
      <c r="O218" s="10">
        <f t="shared" si="49"/>
        <v>236402</v>
      </c>
      <c r="P218" s="10">
        <f t="shared" si="50"/>
        <v>236870</v>
      </c>
      <c r="Q218" s="10">
        <f t="shared" si="51"/>
        <v>-23983</v>
      </c>
    </row>
    <row r="219" spans="1:17" ht="15.75" customHeight="1" x14ac:dyDescent="0.25">
      <c r="A219" s="52">
        <v>48201</v>
      </c>
      <c r="B219" s="53" t="s">
        <v>282</v>
      </c>
      <c r="C219" s="54">
        <v>128773.65</v>
      </c>
      <c r="D219" s="20">
        <f t="shared" si="39"/>
        <v>3.3637835652412288E-3</v>
      </c>
      <c r="E219" s="10">
        <f t="shared" si="40"/>
        <v>-1158651</v>
      </c>
      <c r="F219" s="10">
        <f t="shared" si="41"/>
        <v>-322847</v>
      </c>
      <c r="G219" s="10">
        <f t="shared" si="42"/>
        <v>-1857950</v>
      </c>
      <c r="H219" s="10">
        <f t="shared" si="43"/>
        <v>89330</v>
      </c>
      <c r="I219" s="10">
        <f t="shared" si="44"/>
        <v>10935</v>
      </c>
      <c r="J219" s="21">
        <f t="shared" si="45"/>
        <v>138469</v>
      </c>
      <c r="K219" s="21">
        <f t="shared" si="46"/>
        <v>238734</v>
      </c>
      <c r="L219" s="21"/>
      <c r="M219" s="10">
        <f t="shared" si="47"/>
        <v>931</v>
      </c>
      <c r="N219" s="10">
        <f t="shared" si="48"/>
        <v>1292</v>
      </c>
      <c r="O219" s="10">
        <f t="shared" si="49"/>
        <v>1124067</v>
      </c>
      <c r="P219" s="10">
        <f t="shared" si="50"/>
        <v>1126290</v>
      </c>
      <c r="Q219" s="10">
        <f t="shared" si="51"/>
        <v>-114037</v>
      </c>
    </row>
    <row r="220" spans="1:17" ht="15.75" customHeight="1" x14ac:dyDescent="0.25">
      <c r="A220" s="52">
        <v>48303</v>
      </c>
      <c r="B220" s="53" t="s">
        <v>283</v>
      </c>
      <c r="C220" s="54">
        <v>42043.33</v>
      </c>
      <c r="D220" s="20">
        <f t="shared" si="39"/>
        <v>1.0982422450712046E-3</v>
      </c>
      <c r="E220" s="10">
        <f t="shared" si="40"/>
        <v>-378288</v>
      </c>
      <c r="F220" s="10">
        <f t="shared" si="41"/>
        <v>-105406</v>
      </c>
      <c r="G220" s="10">
        <f t="shared" si="42"/>
        <v>-606602</v>
      </c>
      <c r="H220" s="10">
        <f t="shared" si="43"/>
        <v>29165</v>
      </c>
      <c r="I220" s="10">
        <f t="shared" si="44"/>
        <v>3570</v>
      </c>
      <c r="J220" s="21">
        <f t="shared" si="45"/>
        <v>45209</v>
      </c>
      <c r="K220" s="21">
        <f t="shared" si="46"/>
        <v>77944</v>
      </c>
      <c r="L220" s="21"/>
      <c r="M220" s="10">
        <f t="shared" si="47"/>
        <v>304</v>
      </c>
      <c r="N220" s="10">
        <f t="shared" si="48"/>
        <v>422</v>
      </c>
      <c r="O220" s="10">
        <f t="shared" si="49"/>
        <v>366997</v>
      </c>
      <c r="P220" s="10">
        <f t="shared" si="50"/>
        <v>367723</v>
      </c>
      <c r="Q220" s="10">
        <f t="shared" si="51"/>
        <v>-37232</v>
      </c>
    </row>
    <row r="221" spans="1:17" ht="15.75" customHeight="1" x14ac:dyDescent="0.25">
      <c r="A221" s="52">
        <v>48305</v>
      </c>
      <c r="B221" s="53" t="s">
        <v>284</v>
      </c>
      <c r="C221" s="54">
        <v>15115.11</v>
      </c>
      <c r="D221" s="20">
        <f t="shared" si="39"/>
        <v>3.9483200642999056E-4</v>
      </c>
      <c r="E221" s="10">
        <f t="shared" si="40"/>
        <v>-135999</v>
      </c>
      <c r="F221" s="10">
        <f t="shared" si="41"/>
        <v>-37895</v>
      </c>
      <c r="G221" s="10">
        <f t="shared" si="42"/>
        <v>-218081</v>
      </c>
      <c r="H221" s="10">
        <f t="shared" si="43"/>
        <v>10485</v>
      </c>
      <c r="I221" s="10">
        <f t="shared" si="44"/>
        <v>1283</v>
      </c>
      <c r="J221" s="21">
        <f t="shared" si="45"/>
        <v>16253</v>
      </c>
      <c r="K221" s="21">
        <f t="shared" si="46"/>
        <v>28021</v>
      </c>
      <c r="L221" s="21"/>
      <c r="M221" s="10">
        <f t="shared" si="47"/>
        <v>109</v>
      </c>
      <c r="N221" s="10">
        <f t="shared" si="48"/>
        <v>152</v>
      </c>
      <c r="O221" s="10">
        <f t="shared" si="49"/>
        <v>131940</v>
      </c>
      <c r="P221" s="10">
        <f t="shared" si="50"/>
        <v>132201</v>
      </c>
      <c r="Q221" s="10">
        <f t="shared" si="51"/>
        <v>-13385</v>
      </c>
    </row>
    <row r="222" spans="1:17" ht="15.75" customHeight="1" x14ac:dyDescent="0.25">
      <c r="A222" s="52">
        <v>49201</v>
      </c>
      <c r="B222" s="53" t="s">
        <v>285</v>
      </c>
      <c r="C222" s="54">
        <v>52821.26</v>
      </c>
      <c r="D222" s="20">
        <f t="shared" si="39"/>
        <v>1.3797798406998164E-3</v>
      </c>
      <c r="E222" s="10">
        <f t="shared" si="40"/>
        <v>-475263</v>
      </c>
      <c r="F222" s="10">
        <f t="shared" si="41"/>
        <v>-132427</v>
      </c>
      <c r="G222" s="10">
        <f t="shared" si="42"/>
        <v>-762107</v>
      </c>
      <c r="H222" s="10">
        <f t="shared" si="43"/>
        <v>36642</v>
      </c>
      <c r="I222" s="10">
        <f t="shared" si="44"/>
        <v>4485</v>
      </c>
      <c r="J222" s="21">
        <f t="shared" si="45"/>
        <v>56798</v>
      </c>
      <c r="K222" s="21">
        <f t="shared" si="46"/>
        <v>97925</v>
      </c>
      <c r="L222" s="21"/>
      <c r="M222" s="10">
        <f t="shared" si="47"/>
        <v>382</v>
      </c>
      <c r="N222" s="10">
        <f t="shared" si="48"/>
        <v>530</v>
      </c>
      <c r="O222" s="10">
        <f t="shared" si="49"/>
        <v>461077</v>
      </c>
      <c r="P222" s="10">
        <f t="shared" si="50"/>
        <v>461989</v>
      </c>
      <c r="Q222" s="10">
        <f t="shared" si="51"/>
        <v>-46777</v>
      </c>
    </row>
    <row r="223" spans="1:17" ht="15.75" customHeight="1" x14ac:dyDescent="0.25">
      <c r="A223" s="52">
        <v>49202</v>
      </c>
      <c r="B223" s="53" t="s">
        <v>286</v>
      </c>
      <c r="C223" s="54">
        <v>62300.45</v>
      </c>
      <c r="D223" s="20">
        <f t="shared" si="39"/>
        <v>1.6273921708139273E-3</v>
      </c>
      <c r="E223" s="10">
        <f t="shared" si="40"/>
        <v>-560553</v>
      </c>
      <c r="F223" s="10">
        <f t="shared" si="41"/>
        <v>-156193</v>
      </c>
      <c r="G223" s="10">
        <f t="shared" si="42"/>
        <v>-898873</v>
      </c>
      <c r="H223" s="10">
        <f t="shared" si="43"/>
        <v>43218</v>
      </c>
      <c r="I223" s="10">
        <f t="shared" si="44"/>
        <v>5290</v>
      </c>
      <c r="J223" s="21">
        <f t="shared" si="45"/>
        <v>66991</v>
      </c>
      <c r="K223" s="21">
        <f t="shared" si="46"/>
        <v>115499</v>
      </c>
      <c r="L223" s="21"/>
      <c r="M223" s="10">
        <f t="shared" si="47"/>
        <v>451</v>
      </c>
      <c r="N223" s="10">
        <f t="shared" si="48"/>
        <v>625</v>
      </c>
      <c r="O223" s="10">
        <f t="shared" si="49"/>
        <v>543821</v>
      </c>
      <c r="P223" s="10">
        <f t="shared" si="50"/>
        <v>544897</v>
      </c>
      <c r="Q223" s="10">
        <f t="shared" si="51"/>
        <v>-55171</v>
      </c>
    </row>
    <row r="224" spans="1:17" ht="15.75" customHeight="1" x14ac:dyDescent="0.25">
      <c r="A224" s="52">
        <v>49301</v>
      </c>
      <c r="B224" s="53" t="s">
        <v>287</v>
      </c>
      <c r="C224" s="54">
        <v>2030.15</v>
      </c>
      <c r="D224" s="20">
        <f t="shared" si="39"/>
        <v>5.3030920572450042E-5</v>
      </c>
      <c r="E224" s="10">
        <f t="shared" si="40"/>
        <v>-18266</v>
      </c>
      <c r="F224" s="10">
        <f t="shared" si="41"/>
        <v>-5090</v>
      </c>
      <c r="G224" s="10">
        <f t="shared" si="42"/>
        <v>-29291</v>
      </c>
      <c r="H224" s="10">
        <f t="shared" si="43"/>
        <v>1408</v>
      </c>
      <c r="I224" s="10">
        <f t="shared" si="44"/>
        <v>172</v>
      </c>
      <c r="J224" s="21">
        <f t="shared" si="45"/>
        <v>2183</v>
      </c>
      <c r="K224" s="21">
        <f t="shared" si="46"/>
        <v>3763</v>
      </c>
      <c r="L224" s="21"/>
      <c r="M224" s="10">
        <f t="shared" si="47"/>
        <v>15</v>
      </c>
      <c r="N224" s="10">
        <f t="shared" si="48"/>
        <v>20</v>
      </c>
      <c r="O224" s="10">
        <f t="shared" si="49"/>
        <v>17721</v>
      </c>
      <c r="P224" s="10">
        <f t="shared" si="50"/>
        <v>17756</v>
      </c>
      <c r="Q224" s="10">
        <f t="shared" si="51"/>
        <v>-1798</v>
      </c>
    </row>
    <row r="225" spans="1:17" ht="15.75" customHeight="1" x14ac:dyDescent="0.25">
      <c r="A225" s="52">
        <v>49303</v>
      </c>
      <c r="B225" s="53" t="s">
        <v>288</v>
      </c>
      <c r="C225" s="54">
        <v>8720.82</v>
      </c>
      <c r="D225" s="20">
        <f t="shared" si="39"/>
        <v>2.2780243467065671E-4</v>
      </c>
      <c r="E225" s="10">
        <f t="shared" si="40"/>
        <v>-78466</v>
      </c>
      <c r="F225" s="10">
        <f t="shared" si="41"/>
        <v>-21864</v>
      </c>
      <c r="G225" s="10">
        <f t="shared" si="42"/>
        <v>-125824</v>
      </c>
      <c r="H225" s="10">
        <f t="shared" si="43"/>
        <v>6050</v>
      </c>
      <c r="I225" s="10">
        <f t="shared" si="44"/>
        <v>741</v>
      </c>
      <c r="J225" s="21">
        <f t="shared" si="45"/>
        <v>9377</v>
      </c>
      <c r="K225" s="21">
        <f t="shared" si="46"/>
        <v>16168</v>
      </c>
      <c r="L225" s="21"/>
      <c r="M225" s="10">
        <f t="shared" si="47"/>
        <v>63</v>
      </c>
      <c r="N225" s="10">
        <f t="shared" si="48"/>
        <v>88</v>
      </c>
      <c r="O225" s="10">
        <f t="shared" si="49"/>
        <v>76124</v>
      </c>
      <c r="P225" s="10">
        <f t="shared" si="50"/>
        <v>76275</v>
      </c>
      <c r="Q225" s="10">
        <f t="shared" si="51"/>
        <v>-7723</v>
      </c>
    </row>
    <row r="226" spans="1:17" ht="15.75" customHeight="1" x14ac:dyDescent="0.25">
      <c r="A226" s="52">
        <v>49304</v>
      </c>
      <c r="B226" s="53" t="s">
        <v>289</v>
      </c>
      <c r="C226" s="54">
        <v>27550.17</v>
      </c>
      <c r="D226" s="20">
        <f t="shared" si="39"/>
        <v>7.1965661504198983E-4</v>
      </c>
      <c r="E226" s="10">
        <f t="shared" si="40"/>
        <v>-247885</v>
      </c>
      <c r="F226" s="10">
        <f t="shared" si="41"/>
        <v>-69071</v>
      </c>
      <c r="G226" s="10">
        <f t="shared" si="42"/>
        <v>-397495</v>
      </c>
      <c r="H226" s="10">
        <f t="shared" si="43"/>
        <v>19112</v>
      </c>
      <c r="I226" s="10">
        <f t="shared" si="44"/>
        <v>2339</v>
      </c>
      <c r="J226" s="21">
        <f t="shared" si="45"/>
        <v>29625</v>
      </c>
      <c r="K226" s="21">
        <f t="shared" si="46"/>
        <v>51076</v>
      </c>
      <c r="L226" s="21"/>
      <c r="M226" s="10">
        <f t="shared" si="47"/>
        <v>199</v>
      </c>
      <c r="N226" s="10">
        <f t="shared" si="48"/>
        <v>276</v>
      </c>
      <c r="O226" s="10">
        <f t="shared" si="49"/>
        <v>240486</v>
      </c>
      <c r="P226" s="10">
        <f t="shared" si="50"/>
        <v>240961</v>
      </c>
      <c r="Q226" s="10">
        <f t="shared" si="51"/>
        <v>-24397</v>
      </c>
    </row>
    <row r="227" spans="1:17" ht="15.75" customHeight="1" x14ac:dyDescent="0.25">
      <c r="A227" s="52">
        <v>49311</v>
      </c>
      <c r="B227" s="53" t="s">
        <v>290</v>
      </c>
      <c r="C227" s="54">
        <v>282.52</v>
      </c>
      <c r="D227" s="20">
        <f t="shared" si="39"/>
        <v>7.3798959092326102E-6</v>
      </c>
      <c r="E227" s="10">
        <f t="shared" si="40"/>
        <v>-2542</v>
      </c>
      <c r="F227" s="10">
        <f t="shared" si="41"/>
        <v>-708</v>
      </c>
      <c r="G227" s="10">
        <f t="shared" si="42"/>
        <v>-4076</v>
      </c>
      <c r="H227" s="10">
        <f t="shared" si="43"/>
        <v>196</v>
      </c>
      <c r="I227" s="10">
        <f t="shared" si="44"/>
        <v>24</v>
      </c>
      <c r="J227" s="21">
        <f t="shared" si="45"/>
        <v>304</v>
      </c>
      <c r="K227" s="21">
        <f t="shared" si="46"/>
        <v>524</v>
      </c>
      <c r="L227" s="21"/>
      <c r="M227" s="10">
        <f t="shared" si="47"/>
        <v>2</v>
      </c>
      <c r="N227" s="10">
        <f t="shared" si="48"/>
        <v>3</v>
      </c>
      <c r="O227" s="10">
        <f t="shared" si="49"/>
        <v>2466</v>
      </c>
      <c r="P227" s="10">
        <f t="shared" si="50"/>
        <v>2471</v>
      </c>
      <c r="Q227" s="10">
        <f t="shared" si="51"/>
        <v>-250</v>
      </c>
    </row>
    <row r="228" spans="1:17" ht="15.75" customHeight="1" x14ac:dyDescent="0.25">
      <c r="A228" s="52">
        <v>49321</v>
      </c>
      <c r="B228" s="53" t="s">
        <v>291</v>
      </c>
      <c r="C228" s="54">
        <v>3898.51</v>
      </c>
      <c r="D228" s="20">
        <f t="shared" si="39"/>
        <v>1.0183561518158866E-4</v>
      </c>
      <c r="E228" s="10">
        <f t="shared" si="40"/>
        <v>-35077</v>
      </c>
      <c r="F228" s="10">
        <f t="shared" si="41"/>
        <v>-9774</v>
      </c>
      <c r="G228" s="10">
        <f t="shared" si="42"/>
        <v>-56248</v>
      </c>
      <c r="H228" s="10">
        <f t="shared" si="43"/>
        <v>2704</v>
      </c>
      <c r="I228" s="10">
        <f t="shared" si="44"/>
        <v>331</v>
      </c>
      <c r="J228" s="21">
        <f t="shared" si="45"/>
        <v>4192</v>
      </c>
      <c r="K228" s="21">
        <f t="shared" si="46"/>
        <v>7227</v>
      </c>
      <c r="L228" s="21"/>
      <c r="M228" s="10">
        <f t="shared" si="47"/>
        <v>28</v>
      </c>
      <c r="N228" s="10">
        <f t="shared" si="48"/>
        <v>39</v>
      </c>
      <c r="O228" s="10">
        <f t="shared" si="49"/>
        <v>34030</v>
      </c>
      <c r="P228" s="10">
        <f t="shared" si="50"/>
        <v>34097</v>
      </c>
      <c r="Q228" s="10">
        <f t="shared" si="51"/>
        <v>-3452</v>
      </c>
    </row>
    <row r="229" spans="1:17" ht="15.75" customHeight="1" x14ac:dyDescent="0.25">
      <c r="A229" s="52">
        <v>50201</v>
      </c>
      <c r="B229" s="53" t="s">
        <v>292</v>
      </c>
      <c r="C229" s="54">
        <v>114409.23</v>
      </c>
      <c r="D229" s="20">
        <f t="shared" si="39"/>
        <v>2.9885608397828573E-3</v>
      </c>
      <c r="E229" s="10">
        <f t="shared" si="40"/>
        <v>-1029406</v>
      </c>
      <c r="F229" s="10">
        <f t="shared" si="41"/>
        <v>-286834</v>
      </c>
      <c r="G229" s="10">
        <f t="shared" si="42"/>
        <v>-1650699</v>
      </c>
      <c r="H229" s="10">
        <f t="shared" si="43"/>
        <v>79366</v>
      </c>
      <c r="I229" s="10">
        <f t="shared" si="44"/>
        <v>9715</v>
      </c>
      <c r="J229" s="21">
        <f t="shared" si="45"/>
        <v>123023</v>
      </c>
      <c r="K229" s="21">
        <f t="shared" si="46"/>
        <v>212104</v>
      </c>
      <c r="L229" s="21"/>
      <c r="M229" s="10">
        <f t="shared" si="47"/>
        <v>827</v>
      </c>
      <c r="N229" s="10">
        <f t="shared" si="48"/>
        <v>1148</v>
      </c>
      <c r="O229" s="10">
        <f t="shared" si="49"/>
        <v>998680</v>
      </c>
      <c r="P229" s="10">
        <f t="shared" si="50"/>
        <v>1000655</v>
      </c>
      <c r="Q229" s="10">
        <f t="shared" si="51"/>
        <v>-101317</v>
      </c>
    </row>
    <row r="230" spans="1:17" ht="15.75" customHeight="1" x14ac:dyDescent="0.25">
      <c r="A230" s="52">
        <v>50301</v>
      </c>
      <c r="B230" s="53" t="s">
        <v>293</v>
      </c>
      <c r="C230" s="54">
        <v>26689.01</v>
      </c>
      <c r="D230" s="20">
        <f t="shared" si="39"/>
        <v>6.9716167252041703E-4</v>
      </c>
      <c r="E230" s="10">
        <f t="shared" si="40"/>
        <v>-240136</v>
      </c>
      <c r="F230" s="10">
        <f t="shared" si="41"/>
        <v>-66912</v>
      </c>
      <c r="G230" s="10">
        <f t="shared" si="42"/>
        <v>-385070</v>
      </c>
      <c r="H230" s="10">
        <f t="shared" si="43"/>
        <v>18514</v>
      </c>
      <c r="I230" s="10">
        <f t="shared" si="44"/>
        <v>2266</v>
      </c>
      <c r="J230" s="21">
        <f t="shared" si="45"/>
        <v>28699</v>
      </c>
      <c r="K230" s="21">
        <f t="shared" si="46"/>
        <v>49479</v>
      </c>
      <c r="L230" s="21"/>
      <c r="M230" s="10">
        <f t="shared" si="47"/>
        <v>193</v>
      </c>
      <c r="N230" s="10">
        <f t="shared" si="48"/>
        <v>268</v>
      </c>
      <c r="O230" s="10">
        <f t="shared" si="49"/>
        <v>232969</v>
      </c>
      <c r="P230" s="10">
        <f t="shared" si="50"/>
        <v>233430</v>
      </c>
      <c r="Q230" s="10">
        <f t="shared" si="51"/>
        <v>-23635</v>
      </c>
    </row>
    <row r="231" spans="1:17" ht="15.75" customHeight="1" x14ac:dyDescent="0.25">
      <c r="A231" s="52">
        <v>50307</v>
      </c>
      <c r="B231" s="53" t="s">
        <v>294</v>
      </c>
      <c r="C231" s="54">
        <v>20000.990000000002</v>
      </c>
      <c r="D231" s="20">
        <f t="shared" si="39"/>
        <v>5.2245938086366403E-4</v>
      </c>
      <c r="E231" s="10">
        <f t="shared" si="40"/>
        <v>-179960</v>
      </c>
      <c r="F231" s="10">
        <f t="shared" si="41"/>
        <v>-50144</v>
      </c>
      <c r="G231" s="10">
        <f t="shared" si="42"/>
        <v>-288575</v>
      </c>
      <c r="H231" s="10">
        <f t="shared" si="43"/>
        <v>13875</v>
      </c>
      <c r="I231" s="10">
        <f t="shared" si="44"/>
        <v>1698</v>
      </c>
      <c r="J231" s="21">
        <f t="shared" si="45"/>
        <v>21507</v>
      </c>
      <c r="K231" s="21">
        <f t="shared" si="46"/>
        <v>37080</v>
      </c>
      <c r="L231" s="21"/>
      <c r="M231" s="10">
        <f t="shared" si="47"/>
        <v>145</v>
      </c>
      <c r="N231" s="10">
        <f t="shared" si="48"/>
        <v>201</v>
      </c>
      <c r="O231" s="10">
        <f t="shared" si="49"/>
        <v>174589</v>
      </c>
      <c r="P231" s="10">
        <f t="shared" si="50"/>
        <v>174935</v>
      </c>
      <c r="Q231" s="10">
        <f t="shared" si="51"/>
        <v>-17712</v>
      </c>
    </row>
    <row r="232" spans="1:17" ht="15.75" customHeight="1" x14ac:dyDescent="0.25">
      <c r="A232" s="52">
        <v>50310</v>
      </c>
      <c r="B232" s="53" t="s">
        <v>295</v>
      </c>
      <c r="C232" s="54">
        <v>17366.88</v>
      </c>
      <c r="D232" s="20">
        <f t="shared" si="39"/>
        <v>4.536520128420418E-4</v>
      </c>
      <c r="E232" s="10">
        <f t="shared" si="40"/>
        <v>-156260</v>
      </c>
      <c r="F232" s="10">
        <f t="shared" si="41"/>
        <v>-43540</v>
      </c>
      <c r="G232" s="10">
        <f t="shared" si="42"/>
        <v>-250570</v>
      </c>
      <c r="H232" s="10">
        <f t="shared" si="43"/>
        <v>12047</v>
      </c>
      <c r="I232" s="10">
        <f t="shared" si="44"/>
        <v>1475</v>
      </c>
      <c r="J232" s="21">
        <f t="shared" si="45"/>
        <v>18674</v>
      </c>
      <c r="K232" s="21">
        <f t="shared" si="46"/>
        <v>32196</v>
      </c>
      <c r="L232" s="21"/>
      <c r="M232" s="10">
        <f t="shared" si="47"/>
        <v>126</v>
      </c>
      <c r="N232" s="10">
        <f t="shared" si="48"/>
        <v>174</v>
      </c>
      <c r="O232" s="10">
        <f t="shared" si="49"/>
        <v>151596</v>
      </c>
      <c r="P232" s="10">
        <f t="shared" si="50"/>
        <v>151896</v>
      </c>
      <c r="Q232" s="10">
        <f t="shared" si="51"/>
        <v>-15379</v>
      </c>
    </row>
    <row r="233" spans="1:17" ht="15.75" customHeight="1" x14ac:dyDescent="0.25">
      <c r="A233" s="52">
        <v>50312</v>
      </c>
      <c r="B233" s="53" t="s">
        <v>296</v>
      </c>
      <c r="C233" s="54">
        <v>11463.88</v>
      </c>
      <c r="D233" s="20">
        <f t="shared" si="39"/>
        <v>2.9945575929468194E-4</v>
      </c>
      <c r="E233" s="10">
        <f t="shared" si="40"/>
        <v>-103147</v>
      </c>
      <c r="F233" s="10">
        <f t="shared" si="41"/>
        <v>-28741</v>
      </c>
      <c r="G233" s="10">
        <f t="shared" si="42"/>
        <v>-165401</v>
      </c>
      <c r="H233" s="10">
        <f t="shared" si="43"/>
        <v>7952</v>
      </c>
      <c r="I233" s="10">
        <f t="shared" si="44"/>
        <v>973</v>
      </c>
      <c r="J233" s="21">
        <f t="shared" si="45"/>
        <v>12327</v>
      </c>
      <c r="K233" s="21">
        <f t="shared" si="46"/>
        <v>21252</v>
      </c>
      <c r="L233" s="21"/>
      <c r="M233" s="10">
        <f t="shared" si="47"/>
        <v>83</v>
      </c>
      <c r="N233" s="10">
        <f t="shared" si="48"/>
        <v>115</v>
      </c>
      <c r="O233" s="10">
        <f t="shared" si="49"/>
        <v>100068</v>
      </c>
      <c r="P233" s="10">
        <f t="shared" si="50"/>
        <v>100266</v>
      </c>
      <c r="Q233" s="10">
        <f t="shared" si="51"/>
        <v>-10152</v>
      </c>
    </row>
    <row r="234" spans="1:17" ht="15.75" customHeight="1" x14ac:dyDescent="0.25">
      <c r="A234" s="52">
        <v>51002</v>
      </c>
      <c r="B234" s="53" t="s">
        <v>297</v>
      </c>
      <c r="C234" s="54">
        <v>14391.61</v>
      </c>
      <c r="D234" s="20">
        <f t="shared" si="39"/>
        <v>3.7593297382936122E-4</v>
      </c>
      <c r="E234" s="10">
        <f t="shared" si="40"/>
        <v>-129490</v>
      </c>
      <c r="F234" s="10">
        <f t="shared" si="41"/>
        <v>-36081</v>
      </c>
      <c r="G234" s="10">
        <f t="shared" si="42"/>
        <v>-207643</v>
      </c>
      <c r="H234" s="10">
        <f t="shared" si="43"/>
        <v>9983</v>
      </c>
      <c r="I234" s="10">
        <f t="shared" si="44"/>
        <v>1222</v>
      </c>
      <c r="J234" s="21">
        <f t="shared" si="45"/>
        <v>15475</v>
      </c>
      <c r="K234" s="21">
        <f t="shared" si="46"/>
        <v>26680</v>
      </c>
      <c r="L234" s="21"/>
      <c r="M234" s="10">
        <f t="shared" si="47"/>
        <v>104</v>
      </c>
      <c r="N234" s="10">
        <f t="shared" si="48"/>
        <v>144</v>
      </c>
      <c r="O234" s="10">
        <f t="shared" si="49"/>
        <v>125625</v>
      </c>
      <c r="P234" s="10">
        <f t="shared" si="50"/>
        <v>125873</v>
      </c>
      <c r="Q234" s="10">
        <f t="shared" si="51"/>
        <v>-12745</v>
      </c>
    </row>
    <row r="235" spans="1:17" ht="15.75" customHeight="1" x14ac:dyDescent="0.25">
      <c r="A235" s="52">
        <v>51201</v>
      </c>
      <c r="B235" s="53" t="s">
        <v>298</v>
      </c>
      <c r="C235" s="54">
        <v>80721.48</v>
      </c>
      <c r="D235" s="20">
        <f t="shared" si="39"/>
        <v>2.1085803484326843E-3</v>
      </c>
      <c r="E235" s="10">
        <f t="shared" si="40"/>
        <v>-726298</v>
      </c>
      <c r="F235" s="10">
        <f t="shared" si="41"/>
        <v>-202376</v>
      </c>
      <c r="G235" s="10">
        <f t="shared" si="42"/>
        <v>-1164652</v>
      </c>
      <c r="H235" s="10">
        <f t="shared" si="43"/>
        <v>55997</v>
      </c>
      <c r="I235" s="10">
        <f t="shared" si="44"/>
        <v>6854</v>
      </c>
      <c r="J235" s="21">
        <f t="shared" si="45"/>
        <v>86799</v>
      </c>
      <c r="K235" s="21">
        <f t="shared" si="46"/>
        <v>149650</v>
      </c>
      <c r="L235" s="21"/>
      <c r="M235" s="10">
        <f t="shared" si="47"/>
        <v>584</v>
      </c>
      <c r="N235" s="10">
        <f t="shared" si="48"/>
        <v>810</v>
      </c>
      <c r="O235" s="10">
        <f t="shared" si="49"/>
        <v>704619</v>
      </c>
      <c r="P235" s="10">
        <f t="shared" si="50"/>
        <v>706013</v>
      </c>
      <c r="Q235" s="10">
        <f t="shared" si="51"/>
        <v>-71484</v>
      </c>
    </row>
    <row r="236" spans="1:17" ht="15.75" customHeight="1" x14ac:dyDescent="0.25">
      <c r="A236" s="52">
        <v>51301</v>
      </c>
      <c r="B236" s="53" t="s">
        <v>299</v>
      </c>
      <c r="C236" s="54">
        <v>12178</v>
      </c>
      <c r="D236" s="20">
        <f t="shared" si="39"/>
        <v>3.1810977057424158E-4</v>
      </c>
      <c r="E236" s="10">
        <f t="shared" si="40"/>
        <v>-109572</v>
      </c>
      <c r="F236" s="10">
        <f t="shared" si="41"/>
        <v>-30531</v>
      </c>
      <c r="G236" s="10">
        <f t="shared" si="42"/>
        <v>-175705</v>
      </c>
      <c r="H236" s="10">
        <f t="shared" si="43"/>
        <v>8448</v>
      </c>
      <c r="I236" s="10">
        <f t="shared" si="44"/>
        <v>1034</v>
      </c>
      <c r="J236" s="21">
        <f t="shared" si="45"/>
        <v>13095</v>
      </c>
      <c r="K236" s="21">
        <f t="shared" si="46"/>
        <v>22577</v>
      </c>
      <c r="L236" s="21"/>
      <c r="M236" s="10">
        <f t="shared" si="47"/>
        <v>88</v>
      </c>
      <c r="N236" s="10">
        <f t="shared" si="48"/>
        <v>122</v>
      </c>
      <c r="O236" s="10">
        <f t="shared" si="49"/>
        <v>106302</v>
      </c>
      <c r="P236" s="10">
        <f t="shared" si="50"/>
        <v>106512</v>
      </c>
      <c r="Q236" s="10">
        <f t="shared" si="51"/>
        <v>-10784</v>
      </c>
    </row>
    <row r="237" spans="1:17" ht="15.75" customHeight="1" x14ac:dyDescent="0.25">
      <c r="A237" s="52">
        <v>52003</v>
      </c>
      <c r="B237" s="53" t="s">
        <v>300</v>
      </c>
      <c r="C237" s="54">
        <v>80612</v>
      </c>
      <c r="D237" s="20">
        <f t="shared" si="39"/>
        <v>2.1057205473419905E-3</v>
      </c>
      <c r="E237" s="10">
        <f t="shared" si="40"/>
        <v>-725312</v>
      </c>
      <c r="F237" s="10">
        <f t="shared" si="41"/>
        <v>-202101</v>
      </c>
      <c r="G237" s="10">
        <f t="shared" si="42"/>
        <v>-1163072</v>
      </c>
      <c r="H237" s="10">
        <f t="shared" si="43"/>
        <v>55921</v>
      </c>
      <c r="I237" s="10">
        <f t="shared" si="44"/>
        <v>6845</v>
      </c>
      <c r="J237" s="21">
        <f t="shared" si="45"/>
        <v>86682</v>
      </c>
      <c r="K237" s="21">
        <f t="shared" si="46"/>
        <v>149448</v>
      </c>
      <c r="L237" s="21"/>
      <c r="M237" s="10">
        <f t="shared" si="47"/>
        <v>583</v>
      </c>
      <c r="N237" s="10">
        <f t="shared" si="48"/>
        <v>809</v>
      </c>
      <c r="O237" s="10">
        <f t="shared" si="49"/>
        <v>703663</v>
      </c>
      <c r="P237" s="10">
        <f t="shared" si="50"/>
        <v>705055</v>
      </c>
      <c r="Q237" s="10">
        <f t="shared" si="51"/>
        <v>-71387</v>
      </c>
    </row>
    <row r="238" spans="1:17" ht="15.75" customHeight="1" x14ac:dyDescent="0.25">
      <c r="A238" s="52">
        <v>52201</v>
      </c>
      <c r="B238" s="53" t="s">
        <v>301</v>
      </c>
      <c r="C238" s="54">
        <v>343981.8</v>
      </c>
      <c r="D238" s="20">
        <f t="shared" si="39"/>
        <v>8.98538113645218E-3</v>
      </c>
      <c r="E238" s="10">
        <f t="shared" si="40"/>
        <v>-3095002</v>
      </c>
      <c r="F238" s="10">
        <f t="shared" si="41"/>
        <v>-862392</v>
      </c>
      <c r="G238" s="10">
        <f t="shared" si="42"/>
        <v>-4962979</v>
      </c>
      <c r="H238" s="10">
        <f t="shared" si="43"/>
        <v>238620</v>
      </c>
      <c r="I238" s="10">
        <f t="shared" si="44"/>
        <v>29209</v>
      </c>
      <c r="J238" s="21">
        <f t="shared" si="45"/>
        <v>369881</v>
      </c>
      <c r="K238" s="21">
        <f t="shared" si="46"/>
        <v>637710</v>
      </c>
      <c r="L238" s="21"/>
      <c r="M238" s="10">
        <f t="shared" si="47"/>
        <v>2488</v>
      </c>
      <c r="N238" s="10">
        <f t="shared" si="48"/>
        <v>3452</v>
      </c>
      <c r="O238" s="10">
        <f t="shared" si="49"/>
        <v>3002622</v>
      </c>
      <c r="P238" s="10">
        <f t="shared" si="50"/>
        <v>3008562</v>
      </c>
      <c r="Q238" s="10">
        <f t="shared" si="51"/>
        <v>-304618</v>
      </c>
    </row>
    <row r="239" spans="1:17" ht="15.75" customHeight="1" x14ac:dyDescent="0.25">
      <c r="A239" s="52">
        <v>52303</v>
      </c>
      <c r="B239" s="53" t="s">
        <v>302</v>
      </c>
      <c r="C239" s="54">
        <v>295565.88</v>
      </c>
      <c r="D239" s="20">
        <f t="shared" si="39"/>
        <v>7.7206761599912807E-3</v>
      </c>
      <c r="E239" s="10">
        <f t="shared" si="40"/>
        <v>-2659376</v>
      </c>
      <c r="F239" s="10">
        <f t="shared" si="41"/>
        <v>-741009</v>
      </c>
      <c r="G239" s="10">
        <f t="shared" si="42"/>
        <v>-4264432</v>
      </c>
      <c r="H239" s="10">
        <f t="shared" si="43"/>
        <v>205034</v>
      </c>
      <c r="I239" s="10">
        <f t="shared" si="44"/>
        <v>25097</v>
      </c>
      <c r="J239" s="21">
        <f t="shared" si="45"/>
        <v>317820</v>
      </c>
      <c r="K239" s="21">
        <f t="shared" si="46"/>
        <v>547951</v>
      </c>
      <c r="L239" s="21"/>
      <c r="M239" s="10">
        <f t="shared" si="47"/>
        <v>2137</v>
      </c>
      <c r="N239" s="10">
        <f t="shared" si="48"/>
        <v>2966</v>
      </c>
      <c r="O239" s="10">
        <f t="shared" si="49"/>
        <v>2579998</v>
      </c>
      <c r="P239" s="10">
        <f t="shared" si="50"/>
        <v>2585101</v>
      </c>
      <c r="Q239" s="10">
        <f t="shared" si="51"/>
        <v>-261742</v>
      </c>
    </row>
    <row r="240" spans="1:17" ht="15.75" customHeight="1" x14ac:dyDescent="0.25">
      <c r="A240" s="52">
        <v>52310</v>
      </c>
      <c r="B240" s="53" t="s">
        <v>303</v>
      </c>
      <c r="C240" s="54">
        <v>230.64</v>
      </c>
      <c r="D240" s="20">
        <f t="shared" si="39"/>
        <v>6.0247033573035862E-6</v>
      </c>
      <c r="E240" s="10">
        <f t="shared" si="40"/>
        <v>-2075</v>
      </c>
      <c r="F240" s="10">
        <f t="shared" si="41"/>
        <v>-578</v>
      </c>
      <c r="G240" s="10">
        <f t="shared" si="42"/>
        <v>-3328</v>
      </c>
      <c r="H240" s="10">
        <f>ROUND(D240*$H$7,0)</f>
        <v>160</v>
      </c>
      <c r="I240" s="10">
        <f t="shared" si="44"/>
        <v>20</v>
      </c>
      <c r="J240" s="21">
        <f t="shared" si="45"/>
        <v>248</v>
      </c>
      <c r="K240" s="21">
        <f t="shared" si="46"/>
        <v>428</v>
      </c>
      <c r="L240" s="21"/>
      <c r="M240" s="10">
        <f t="shared" si="47"/>
        <v>2</v>
      </c>
      <c r="N240" s="10">
        <f t="shared" si="48"/>
        <v>2</v>
      </c>
      <c r="O240" s="10">
        <f t="shared" si="49"/>
        <v>2013</v>
      </c>
      <c r="P240" s="10">
        <f t="shared" si="50"/>
        <v>2017</v>
      </c>
      <c r="Q240" s="10">
        <f t="shared" si="51"/>
        <v>-204</v>
      </c>
    </row>
    <row r="241" spans="1:17" ht="15.75" customHeight="1" x14ac:dyDescent="0.25">
      <c r="A241" s="52">
        <v>52315</v>
      </c>
      <c r="B241" s="53" t="s">
        <v>304</v>
      </c>
      <c r="C241" s="54">
        <v>203926.29</v>
      </c>
      <c r="D241" s="20">
        <f t="shared" si="39"/>
        <v>5.3268964793854708E-3</v>
      </c>
      <c r="E241" s="10">
        <f t="shared" si="40"/>
        <v>-1834842</v>
      </c>
      <c r="F241" s="10">
        <f t="shared" si="41"/>
        <v>-511261</v>
      </c>
      <c r="G241" s="10">
        <f t="shared" si="42"/>
        <v>-2942254</v>
      </c>
      <c r="H241" s="10">
        <f t="shared" si="43"/>
        <v>141464</v>
      </c>
      <c r="I241" s="10">
        <f t="shared" si="44"/>
        <v>17316</v>
      </c>
      <c r="J241" s="21">
        <f t="shared" si="45"/>
        <v>219281</v>
      </c>
      <c r="K241" s="21">
        <f t="shared" si="46"/>
        <v>378061</v>
      </c>
      <c r="L241" s="21"/>
      <c r="M241" s="10">
        <f t="shared" si="47"/>
        <v>1475</v>
      </c>
      <c r="N241" s="10">
        <f t="shared" si="48"/>
        <v>2046</v>
      </c>
      <c r="O241" s="10">
        <f t="shared" si="49"/>
        <v>1780075</v>
      </c>
      <c r="P241" s="10">
        <f t="shared" si="50"/>
        <v>1783596</v>
      </c>
      <c r="Q241" s="10">
        <f t="shared" si="51"/>
        <v>-180590</v>
      </c>
    </row>
    <row r="242" spans="1:17" ht="15.75" customHeight="1" x14ac:dyDescent="0.25">
      <c r="A242" s="52">
        <v>52319</v>
      </c>
      <c r="B242" s="53" t="s">
        <v>305</v>
      </c>
      <c r="C242" s="54">
        <v>35492.230000000003</v>
      </c>
      <c r="D242" s="20">
        <f t="shared" si="39"/>
        <v>9.2711653329514E-4</v>
      </c>
      <c r="E242" s="10">
        <f t="shared" si="40"/>
        <v>-319344</v>
      </c>
      <c r="F242" s="10">
        <f t="shared" si="41"/>
        <v>-88982</v>
      </c>
      <c r="G242" s="10">
        <f t="shared" si="42"/>
        <v>-512083</v>
      </c>
      <c r="H242" s="10">
        <f t="shared" si="43"/>
        <v>24621</v>
      </c>
      <c r="I242" s="10">
        <f t="shared" si="44"/>
        <v>3014</v>
      </c>
      <c r="J242" s="21">
        <f t="shared" si="45"/>
        <v>38165</v>
      </c>
      <c r="K242" s="21">
        <f t="shared" si="46"/>
        <v>65800</v>
      </c>
      <c r="L242" s="21"/>
      <c r="M242" s="10">
        <f t="shared" si="47"/>
        <v>257</v>
      </c>
      <c r="N242" s="10">
        <f t="shared" si="48"/>
        <v>356</v>
      </c>
      <c r="O242" s="10">
        <f t="shared" si="49"/>
        <v>309812</v>
      </c>
      <c r="P242" s="10">
        <f t="shared" si="50"/>
        <v>310425</v>
      </c>
      <c r="Q242" s="10">
        <f t="shared" si="51"/>
        <v>-31431</v>
      </c>
    </row>
    <row r="243" spans="1:17" ht="15.75" customHeight="1" x14ac:dyDescent="0.25">
      <c r="A243" s="52">
        <v>53201</v>
      </c>
      <c r="B243" s="53" t="s">
        <v>306</v>
      </c>
      <c r="C243" s="54">
        <v>35503.839999999997</v>
      </c>
      <c r="D243" s="20">
        <f t="shared" si="39"/>
        <v>9.274198059537346E-4</v>
      </c>
      <c r="E243" s="10">
        <f t="shared" si="40"/>
        <v>-319448</v>
      </c>
      <c r="F243" s="10">
        <f t="shared" si="41"/>
        <v>-89011</v>
      </c>
      <c r="G243" s="10">
        <f t="shared" si="42"/>
        <v>-512250</v>
      </c>
      <c r="H243" s="10">
        <f t="shared" si="43"/>
        <v>24629</v>
      </c>
      <c r="I243" s="10">
        <f t="shared" si="44"/>
        <v>3015</v>
      </c>
      <c r="J243" s="21">
        <f t="shared" si="45"/>
        <v>38177</v>
      </c>
      <c r="K243" s="21">
        <f t="shared" si="46"/>
        <v>65821</v>
      </c>
      <c r="L243" s="21"/>
      <c r="M243" s="10">
        <f t="shared" si="47"/>
        <v>257</v>
      </c>
      <c r="N243" s="10">
        <f t="shared" si="48"/>
        <v>356</v>
      </c>
      <c r="O243" s="10">
        <f t="shared" si="49"/>
        <v>309913</v>
      </c>
      <c r="P243" s="10">
        <f t="shared" si="50"/>
        <v>310526</v>
      </c>
      <c r="Q243" s="10">
        <f t="shared" si="51"/>
        <v>-31441</v>
      </c>
    </row>
    <row r="244" spans="1:17" ht="15.75" customHeight="1" x14ac:dyDescent="0.25">
      <c r="A244" s="52">
        <v>53304</v>
      </c>
      <c r="B244" s="53" t="s">
        <v>307</v>
      </c>
      <c r="C244" s="54">
        <v>44961.9</v>
      </c>
      <c r="D244" s="20">
        <f t="shared" si="39"/>
        <v>1.1744801850535386E-3</v>
      </c>
      <c r="E244" s="10">
        <f t="shared" si="40"/>
        <v>-404548</v>
      </c>
      <c r="F244" s="10">
        <f t="shared" si="41"/>
        <v>-112723</v>
      </c>
      <c r="G244" s="10">
        <f t="shared" si="42"/>
        <v>-648711</v>
      </c>
      <c r="H244" s="10">
        <f t="shared" si="43"/>
        <v>31190</v>
      </c>
      <c r="I244" s="10">
        <f t="shared" si="44"/>
        <v>3818</v>
      </c>
      <c r="J244" s="21">
        <f t="shared" si="45"/>
        <v>48347</v>
      </c>
      <c r="K244" s="21">
        <f t="shared" si="46"/>
        <v>83355</v>
      </c>
      <c r="L244" s="21"/>
      <c r="M244" s="10">
        <f t="shared" si="47"/>
        <v>325</v>
      </c>
      <c r="N244" s="10">
        <f t="shared" si="48"/>
        <v>451</v>
      </c>
      <c r="O244" s="10">
        <f t="shared" si="49"/>
        <v>392473</v>
      </c>
      <c r="P244" s="10">
        <f t="shared" si="50"/>
        <v>393249</v>
      </c>
      <c r="Q244" s="10">
        <f t="shared" si="51"/>
        <v>-39817</v>
      </c>
    </row>
    <row r="245" spans="1:17" ht="15.75" customHeight="1" x14ac:dyDescent="0.25">
      <c r="A245" s="52">
        <v>53305</v>
      </c>
      <c r="B245" s="53" t="s">
        <v>308</v>
      </c>
      <c r="C245" s="54">
        <v>78249.59</v>
      </c>
      <c r="D245" s="20">
        <f t="shared" si="39"/>
        <v>2.0440104386950622E-3</v>
      </c>
      <c r="E245" s="10">
        <f t="shared" si="40"/>
        <v>-704057</v>
      </c>
      <c r="F245" s="10">
        <f t="shared" si="41"/>
        <v>-196179</v>
      </c>
      <c r="G245" s="10">
        <f t="shared" si="42"/>
        <v>-1128987</v>
      </c>
      <c r="H245" s="10">
        <f t="shared" si="43"/>
        <v>54282</v>
      </c>
      <c r="I245" s="10">
        <f t="shared" si="44"/>
        <v>6644</v>
      </c>
      <c r="J245" s="21">
        <f t="shared" si="45"/>
        <v>84141</v>
      </c>
      <c r="K245" s="21">
        <f t="shared" si="46"/>
        <v>145067</v>
      </c>
      <c r="L245" s="21"/>
      <c r="M245" s="10">
        <f t="shared" si="47"/>
        <v>566</v>
      </c>
      <c r="N245" s="10">
        <f t="shared" si="48"/>
        <v>785</v>
      </c>
      <c r="O245" s="10">
        <f t="shared" si="49"/>
        <v>683042</v>
      </c>
      <c r="P245" s="10">
        <f t="shared" si="50"/>
        <v>684393</v>
      </c>
      <c r="Q245" s="10">
        <f t="shared" si="51"/>
        <v>-69295</v>
      </c>
    </row>
    <row r="246" spans="1:17" ht="15.75" customHeight="1" x14ac:dyDescent="0.25">
      <c r="A246" s="52">
        <v>54201</v>
      </c>
      <c r="B246" s="53" t="s">
        <v>309</v>
      </c>
      <c r="C246" s="54">
        <v>38337.480000000003</v>
      </c>
      <c r="D246" s="20">
        <f t="shared" si="39"/>
        <v>1.0014392319916716E-3</v>
      </c>
      <c r="E246" s="10">
        <f t="shared" si="40"/>
        <v>-344944</v>
      </c>
      <c r="F246" s="10">
        <f t="shared" si="41"/>
        <v>-96115</v>
      </c>
      <c r="G246" s="10">
        <f t="shared" si="42"/>
        <v>-553134</v>
      </c>
      <c r="H246" s="10">
        <f t="shared" si="43"/>
        <v>26595</v>
      </c>
      <c r="I246" s="10">
        <f t="shared" si="44"/>
        <v>3255</v>
      </c>
      <c r="J246" s="21">
        <f t="shared" si="45"/>
        <v>41224</v>
      </c>
      <c r="K246" s="21">
        <f t="shared" si="46"/>
        <v>71074</v>
      </c>
      <c r="L246" s="21"/>
      <c r="M246" s="10">
        <f t="shared" si="47"/>
        <v>277</v>
      </c>
      <c r="N246" s="10">
        <f t="shared" si="48"/>
        <v>385</v>
      </c>
      <c r="O246" s="10">
        <f t="shared" si="49"/>
        <v>334648</v>
      </c>
      <c r="P246" s="10">
        <f t="shared" si="50"/>
        <v>335310</v>
      </c>
      <c r="Q246" s="10">
        <f t="shared" si="51"/>
        <v>-33950</v>
      </c>
    </row>
    <row r="247" spans="1:17" ht="15.75" customHeight="1" x14ac:dyDescent="0.25">
      <c r="A247" s="52">
        <v>54205</v>
      </c>
      <c r="B247" s="53" t="s">
        <v>310</v>
      </c>
      <c r="C247" s="54">
        <v>65659.75</v>
      </c>
      <c r="D247" s="20">
        <f t="shared" si="39"/>
        <v>1.7151427170686532E-3</v>
      </c>
      <c r="E247" s="10">
        <f t="shared" si="40"/>
        <v>-590778</v>
      </c>
      <c r="F247" s="10">
        <f t="shared" si="41"/>
        <v>-164615</v>
      </c>
      <c r="G247" s="10">
        <f t="shared" si="42"/>
        <v>-947341</v>
      </c>
      <c r="H247" s="10">
        <f t="shared" si="43"/>
        <v>45548</v>
      </c>
      <c r="I247" s="10">
        <f t="shared" si="44"/>
        <v>5575</v>
      </c>
      <c r="J247" s="21">
        <f t="shared" si="45"/>
        <v>70603</v>
      </c>
      <c r="K247" s="21">
        <f t="shared" si="46"/>
        <v>121726</v>
      </c>
      <c r="L247" s="21"/>
      <c r="M247" s="10">
        <f t="shared" si="47"/>
        <v>475</v>
      </c>
      <c r="N247" s="10">
        <f t="shared" si="48"/>
        <v>659</v>
      </c>
      <c r="O247" s="10">
        <f t="shared" si="49"/>
        <v>573145</v>
      </c>
      <c r="P247" s="10">
        <f t="shared" si="50"/>
        <v>574279</v>
      </c>
      <c r="Q247" s="10">
        <f t="shared" si="51"/>
        <v>-58146</v>
      </c>
    </row>
    <row r="248" spans="1:17" ht="15.75" customHeight="1" x14ac:dyDescent="0.25">
      <c r="A248" s="52">
        <v>54301</v>
      </c>
      <c r="B248" s="53" t="s">
        <v>311</v>
      </c>
      <c r="C248" s="54">
        <v>4916.74</v>
      </c>
      <c r="D248" s="20">
        <f t="shared" si="39"/>
        <v>1.2843348935565746E-4</v>
      </c>
      <c r="E248" s="10">
        <f t="shared" si="40"/>
        <v>-44239</v>
      </c>
      <c r="F248" s="10">
        <f t="shared" si="41"/>
        <v>-12327</v>
      </c>
      <c r="G248" s="10">
        <f t="shared" si="42"/>
        <v>-70939</v>
      </c>
      <c r="H248" s="10">
        <f t="shared" si="43"/>
        <v>3411</v>
      </c>
      <c r="I248" s="10">
        <f t="shared" si="44"/>
        <v>417</v>
      </c>
      <c r="J248" s="21">
        <f t="shared" si="45"/>
        <v>5287</v>
      </c>
      <c r="K248" s="21">
        <f t="shared" si="46"/>
        <v>9115</v>
      </c>
      <c r="L248" s="21"/>
      <c r="M248" s="10">
        <f t="shared" si="47"/>
        <v>36</v>
      </c>
      <c r="N248" s="10">
        <f t="shared" si="48"/>
        <v>49</v>
      </c>
      <c r="O248" s="10">
        <f t="shared" si="49"/>
        <v>42918</v>
      </c>
      <c r="P248" s="10">
        <f t="shared" si="50"/>
        <v>43003</v>
      </c>
      <c r="Q248" s="10">
        <f t="shared" si="51"/>
        <v>-4354</v>
      </c>
    </row>
    <row r="249" spans="1:17" ht="15.75" customHeight="1" x14ac:dyDescent="0.25">
      <c r="A249" s="52">
        <v>54304</v>
      </c>
      <c r="B249" s="53" t="s">
        <v>312</v>
      </c>
      <c r="C249" s="54">
        <v>5442.24</v>
      </c>
      <c r="D249" s="20">
        <f t="shared" si="39"/>
        <v>1.4216043010428317E-4</v>
      </c>
      <c r="E249" s="10">
        <f t="shared" si="40"/>
        <v>-48967</v>
      </c>
      <c r="F249" s="10">
        <f t="shared" si="41"/>
        <v>-13644</v>
      </c>
      <c r="G249" s="10">
        <f t="shared" si="42"/>
        <v>-78521</v>
      </c>
      <c r="H249" s="10">
        <f t="shared" si="43"/>
        <v>3775</v>
      </c>
      <c r="I249" s="10">
        <f t="shared" si="44"/>
        <v>462</v>
      </c>
      <c r="J249" s="21">
        <f t="shared" si="45"/>
        <v>5852</v>
      </c>
      <c r="K249" s="21">
        <f t="shared" si="46"/>
        <v>10089</v>
      </c>
      <c r="L249" s="21"/>
      <c r="M249" s="10">
        <f t="shared" si="47"/>
        <v>39</v>
      </c>
      <c r="N249" s="10">
        <f t="shared" si="48"/>
        <v>55</v>
      </c>
      <c r="O249" s="10">
        <f t="shared" si="49"/>
        <v>47505</v>
      </c>
      <c r="P249" s="10">
        <f t="shared" si="50"/>
        <v>47599</v>
      </c>
      <c r="Q249" s="10">
        <f t="shared" si="51"/>
        <v>-4819</v>
      </c>
    </row>
    <row r="250" spans="1:17" ht="15.75" customHeight="1" x14ac:dyDescent="0.25">
      <c r="A250" s="52">
        <v>55201</v>
      </c>
      <c r="B250" s="53" t="s">
        <v>313</v>
      </c>
      <c r="C250" s="54">
        <v>50040.1</v>
      </c>
      <c r="D250" s="20">
        <f t="shared" si="39"/>
        <v>1.3071312802194208E-3</v>
      </c>
      <c r="E250" s="10">
        <f t="shared" si="40"/>
        <v>-450240</v>
      </c>
      <c r="F250" s="10">
        <f t="shared" si="41"/>
        <v>-125455</v>
      </c>
      <c r="G250" s="10">
        <f t="shared" si="42"/>
        <v>-721980</v>
      </c>
      <c r="H250" s="10">
        <f t="shared" si="43"/>
        <v>34713</v>
      </c>
      <c r="I250" s="10">
        <f t="shared" si="44"/>
        <v>4249</v>
      </c>
      <c r="J250" s="21">
        <f t="shared" si="45"/>
        <v>53808</v>
      </c>
      <c r="K250" s="21">
        <f t="shared" si="46"/>
        <v>92770</v>
      </c>
      <c r="L250" s="21"/>
      <c r="M250" s="10">
        <f t="shared" si="47"/>
        <v>362</v>
      </c>
      <c r="N250" s="10">
        <f t="shared" si="48"/>
        <v>502</v>
      </c>
      <c r="O250" s="10">
        <f t="shared" si="49"/>
        <v>436801</v>
      </c>
      <c r="P250" s="10">
        <f t="shared" si="50"/>
        <v>437665</v>
      </c>
      <c r="Q250" s="10">
        <f t="shared" si="51"/>
        <v>-44314</v>
      </c>
    </row>
    <row r="251" spans="1:17" ht="15.75" customHeight="1" x14ac:dyDescent="0.25">
      <c r="A251" s="52">
        <v>55301</v>
      </c>
      <c r="B251" s="53" t="s">
        <v>314</v>
      </c>
      <c r="C251" s="54">
        <v>111345.51</v>
      </c>
      <c r="D251" s="20">
        <f t="shared" si="39"/>
        <v>2.9085313385261882E-3</v>
      </c>
      <c r="E251" s="10">
        <f t="shared" si="40"/>
        <v>-1001840</v>
      </c>
      <c r="F251" s="10">
        <f t="shared" si="41"/>
        <v>-279153</v>
      </c>
      <c r="G251" s="10">
        <f t="shared" si="42"/>
        <v>-1606496</v>
      </c>
      <c r="H251" s="10">
        <f t="shared" si="43"/>
        <v>77240</v>
      </c>
      <c r="I251" s="10">
        <f t="shared" si="44"/>
        <v>9455</v>
      </c>
      <c r="J251" s="21">
        <f t="shared" si="45"/>
        <v>119729</v>
      </c>
      <c r="K251" s="21">
        <f t="shared" si="46"/>
        <v>206424</v>
      </c>
      <c r="L251" s="21"/>
      <c r="M251" s="10">
        <f t="shared" si="47"/>
        <v>805</v>
      </c>
      <c r="N251" s="10">
        <f t="shared" si="48"/>
        <v>1117</v>
      </c>
      <c r="O251" s="10">
        <f t="shared" si="49"/>
        <v>971936</v>
      </c>
      <c r="P251" s="10">
        <f t="shared" si="50"/>
        <v>973858</v>
      </c>
      <c r="Q251" s="10">
        <f t="shared" si="51"/>
        <v>-98603</v>
      </c>
    </row>
    <row r="252" spans="1:17" ht="15.75" customHeight="1" x14ac:dyDescent="0.25">
      <c r="A252" s="52">
        <v>55306</v>
      </c>
      <c r="B252" s="53" t="s">
        <v>315</v>
      </c>
      <c r="C252" s="54">
        <v>8329.44</v>
      </c>
      <c r="D252" s="20">
        <f t="shared" si="39"/>
        <v>2.1757893310986296E-4</v>
      </c>
      <c r="E252" s="10">
        <f t="shared" si="40"/>
        <v>-74945</v>
      </c>
      <c r="F252" s="10">
        <f t="shared" si="41"/>
        <v>-20883</v>
      </c>
      <c r="G252" s="10">
        <f t="shared" si="42"/>
        <v>-120177</v>
      </c>
      <c r="H252" s="10">
        <f t="shared" si="43"/>
        <v>5778</v>
      </c>
      <c r="I252" s="10">
        <f t="shared" si="44"/>
        <v>707</v>
      </c>
      <c r="J252" s="21">
        <f t="shared" si="45"/>
        <v>8957</v>
      </c>
      <c r="K252" s="21">
        <f t="shared" si="46"/>
        <v>15442</v>
      </c>
      <c r="L252" s="21"/>
      <c r="M252" s="10">
        <f t="shared" si="47"/>
        <v>60</v>
      </c>
      <c r="N252" s="10">
        <f t="shared" si="48"/>
        <v>84</v>
      </c>
      <c r="O252" s="10">
        <f t="shared" si="49"/>
        <v>72708</v>
      </c>
      <c r="P252" s="10">
        <f t="shared" si="50"/>
        <v>72852</v>
      </c>
      <c r="Q252" s="10">
        <f t="shared" si="51"/>
        <v>-7376</v>
      </c>
    </row>
    <row r="253" spans="1:17" ht="15.75" customHeight="1" x14ac:dyDescent="0.25">
      <c r="A253" s="52">
        <v>55309</v>
      </c>
      <c r="B253" s="53" t="s">
        <v>316</v>
      </c>
      <c r="C253" s="54">
        <v>215.36</v>
      </c>
      <c r="D253" s="20">
        <f t="shared" si="39"/>
        <v>5.6255641477146227E-6</v>
      </c>
      <c r="E253" s="10">
        <f t="shared" si="40"/>
        <v>-1938</v>
      </c>
      <c r="F253" s="10">
        <f t="shared" si="41"/>
        <v>-540</v>
      </c>
      <c r="G253" s="10">
        <f t="shared" si="42"/>
        <v>-3107</v>
      </c>
      <c r="H253" s="10">
        <f t="shared" si="43"/>
        <v>149</v>
      </c>
      <c r="I253" s="10">
        <f t="shared" si="44"/>
        <v>18</v>
      </c>
      <c r="J253" s="21">
        <f t="shared" si="45"/>
        <v>232</v>
      </c>
      <c r="K253" s="21">
        <f t="shared" si="46"/>
        <v>399</v>
      </c>
      <c r="L253" s="21"/>
      <c r="M253" s="10">
        <f t="shared" si="47"/>
        <v>2</v>
      </c>
      <c r="N253" s="10">
        <f t="shared" si="48"/>
        <v>2</v>
      </c>
      <c r="O253" s="10">
        <f t="shared" si="49"/>
        <v>1880</v>
      </c>
      <c r="P253" s="10">
        <f t="shared" si="50"/>
        <v>1884</v>
      </c>
      <c r="Q253" s="10">
        <f t="shared" si="51"/>
        <v>-191</v>
      </c>
    </row>
    <row r="254" spans="1:17" ht="15.75" customHeight="1" x14ac:dyDescent="0.25">
      <c r="A254" s="52">
        <v>55314</v>
      </c>
      <c r="B254" s="53" t="s">
        <v>317</v>
      </c>
      <c r="C254" s="54">
        <v>25.47</v>
      </c>
      <c r="D254" s="20">
        <f t="shared" si="39"/>
        <v>6.6531908823500845E-7</v>
      </c>
      <c r="E254" s="10">
        <f t="shared" si="40"/>
        <v>-229</v>
      </c>
      <c r="F254" s="10">
        <f t="shared" si="41"/>
        <v>-64</v>
      </c>
      <c r="G254" s="10">
        <f t="shared" si="42"/>
        <v>-367</v>
      </c>
      <c r="H254" s="10">
        <f t="shared" si="43"/>
        <v>18</v>
      </c>
      <c r="I254" s="10">
        <f t="shared" si="44"/>
        <v>2</v>
      </c>
      <c r="J254" s="21">
        <f t="shared" si="45"/>
        <v>27</v>
      </c>
      <c r="K254" s="21">
        <f t="shared" si="46"/>
        <v>47</v>
      </c>
      <c r="L254" s="21"/>
      <c r="M254" s="10">
        <f t="shared" si="47"/>
        <v>0</v>
      </c>
      <c r="N254" s="10">
        <f t="shared" si="48"/>
        <v>0</v>
      </c>
      <c r="O254" s="10">
        <f t="shared" si="49"/>
        <v>222</v>
      </c>
      <c r="P254" s="10">
        <f t="shared" si="50"/>
        <v>222</v>
      </c>
      <c r="Q254" s="10">
        <f t="shared" si="51"/>
        <v>-23</v>
      </c>
    </row>
    <row r="255" spans="1:17" ht="15.75" customHeight="1" x14ac:dyDescent="0.25">
      <c r="A255" s="52">
        <v>56201</v>
      </c>
      <c r="B255" s="53" t="s">
        <v>318</v>
      </c>
      <c r="C255" s="54">
        <v>113346.64</v>
      </c>
      <c r="D255" s="20">
        <f t="shared" si="39"/>
        <v>2.9608042080605315E-3</v>
      </c>
      <c r="E255" s="10">
        <f t="shared" si="40"/>
        <v>-1019845</v>
      </c>
      <c r="F255" s="10">
        <f t="shared" si="41"/>
        <v>-284170</v>
      </c>
      <c r="G255" s="10">
        <f t="shared" si="42"/>
        <v>-1635368</v>
      </c>
      <c r="H255" s="10">
        <f t="shared" si="43"/>
        <v>78629</v>
      </c>
      <c r="I255" s="10">
        <f t="shared" si="44"/>
        <v>9625</v>
      </c>
      <c r="J255" s="21">
        <f t="shared" si="45"/>
        <v>121881</v>
      </c>
      <c r="K255" s="21">
        <f t="shared" si="46"/>
        <v>210135</v>
      </c>
      <c r="L255" s="21"/>
      <c r="M255" s="10">
        <f t="shared" si="47"/>
        <v>820</v>
      </c>
      <c r="N255" s="10">
        <f t="shared" si="48"/>
        <v>1137</v>
      </c>
      <c r="O255" s="10">
        <f t="shared" si="49"/>
        <v>989404</v>
      </c>
      <c r="P255" s="10">
        <f t="shared" si="50"/>
        <v>991361</v>
      </c>
      <c r="Q255" s="10">
        <f t="shared" si="51"/>
        <v>-100376</v>
      </c>
    </row>
    <row r="256" spans="1:17" ht="15.75" customHeight="1" x14ac:dyDescent="0.25">
      <c r="A256" s="52">
        <v>56304</v>
      </c>
      <c r="B256" s="53" t="s">
        <v>319</v>
      </c>
      <c r="C256" s="54">
        <v>6720.29</v>
      </c>
      <c r="D256" s="20">
        <f t="shared" si="39"/>
        <v>1.755452381419256E-4</v>
      </c>
      <c r="E256" s="10">
        <f t="shared" si="40"/>
        <v>-60466</v>
      </c>
      <c r="F256" s="10">
        <f t="shared" si="41"/>
        <v>-16848</v>
      </c>
      <c r="G256" s="10">
        <f t="shared" si="42"/>
        <v>-96961</v>
      </c>
      <c r="H256" s="10">
        <f t="shared" si="43"/>
        <v>4662</v>
      </c>
      <c r="I256" s="10">
        <f t="shared" si="44"/>
        <v>571</v>
      </c>
      <c r="J256" s="21">
        <f t="shared" si="45"/>
        <v>7226</v>
      </c>
      <c r="K256" s="21">
        <f t="shared" si="46"/>
        <v>12459</v>
      </c>
      <c r="L256" s="21"/>
      <c r="M256" s="10">
        <f t="shared" si="47"/>
        <v>49</v>
      </c>
      <c r="N256" s="10">
        <f t="shared" si="48"/>
        <v>67</v>
      </c>
      <c r="O256" s="10">
        <f t="shared" si="49"/>
        <v>58662</v>
      </c>
      <c r="P256" s="10">
        <f t="shared" si="50"/>
        <v>58778</v>
      </c>
      <c r="Q256" s="10">
        <f t="shared" si="51"/>
        <v>-5951</v>
      </c>
    </row>
    <row r="257" spans="1:17" ht="15.75" customHeight="1" x14ac:dyDescent="0.25">
      <c r="A257" s="52">
        <v>56310</v>
      </c>
      <c r="B257" s="53" t="s">
        <v>320</v>
      </c>
      <c r="C257" s="54">
        <v>4245.4399999999996</v>
      </c>
      <c r="D257" s="20">
        <f t="shared" si="39"/>
        <v>1.1089800824328363E-4</v>
      </c>
      <c r="E257" s="10">
        <f t="shared" si="40"/>
        <v>-38199</v>
      </c>
      <c r="F257" s="10">
        <f t="shared" si="41"/>
        <v>-10644</v>
      </c>
      <c r="G257" s="10">
        <f t="shared" si="42"/>
        <v>-61253</v>
      </c>
      <c r="H257" s="10">
        <f t="shared" si="43"/>
        <v>2945</v>
      </c>
      <c r="I257" s="10">
        <f t="shared" si="44"/>
        <v>360</v>
      </c>
      <c r="J257" s="21">
        <f t="shared" si="45"/>
        <v>4565</v>
      </c>
      <c r="K257" s="21">
        <f t="shared" si="46"/>
        <v>7870</v>
      </c>
      <c r="L257" s="21"/>
      <c r="M257" s="10">
        <f t="shared" si="47"/>
        <v>31</v>
      </c>
      <c r="N257" s="10">
        <f t="shared" si="48"/>
        <v>43</v>
      </c>
      <c r="O257" s="10">
        <f t="shared" si="49"/>
        <v>37059</v>
      </c>
      <c r="P257" s="10">
        <f t="shared" si="50"/>
        <v>37133</v>
      </c>
      <c r="Q257" s="10">
        <f t="shared" si="51"/>
        <v>-3760</v>
      </c>
    </row>
    <row r="258" spans="1:17" ht="15.75" customHeight="1" x14ac:dyDescent="0.25">
      <c r="A258" s="52">
        <v>57004</v>
      </c>
      <c r="B258" s="53" t="s">
        <v>321</v>
      </c>
      <c r="C258" s="54">
        <v>93596.49</v>
      </c>
      <c r="D258" s="20">
        <f t="shared" si="39"/>
        <v>2.4448971884097797E-3</v>
      </c>
      <c r="E258" s="10">
        <f t="shared" si="40"/>
        <v>-842141</v>
      </c>
      <c r="F258" s="10">
        <f t="shared" si="41"/>
        <v>-234655</v>
      </c>
      <c r="G258" s="10">
        <f t="shared" si="42"/>
        <v>-1350413</v>
      </c>
      <c r="H258" s="10">
        <f t="shared" si="43"/>
        <v>64928</v>
      </c>
      <c r="I258" s="10">
        <f t="shared" si="44"/>
        <v>7948</v>
      </c>
      <c r="J258" s="21">
        <f t="shared" si="45"/>
        <v>100644</v>
      </c>
      <c r="K258" s="21">
        <f t="shared" si="46"/>
        <v>173520</v>
      </c>
      <c r="L258" s="21"/>
      <c r="M258" s="10">
        <f t="shared" si="47"/>
        <v>677</v>
      </c>
      <c r="N258" s="10">
        <f t="shared" si="48"/>
        <v>939</v>
      </c>
      <c r="O258" s="10">
        <f t="shared" si="49"/>
        <v>817005</v>
      </c>
      <c r="P258" s="10">
        <f t="shared" si="50"/>
        <v>818621</v>
      </c>
      <c r="Q258" s="10">
        <f t="shared" si="51"/>
        <v>-82886</v>
      </c>
    </row>
    <row r="259" spans="1:17" ht="15.75" customHeight="1" x14ac:dyDescent="0.25">
      <c r="A259" s="52">
        <v>57202</v>
      </c>
      <c r="B259" s="53" t="s">
        <v>322</v>
      </c>
      <c r="C259" s="54">
        <v>101263.22</v>
      </c>
      <c r="D259" s="20">
        <f t="shared" si="39"/>
        <v>2.6451650256042827E-3</v>
      </c>
      <c r="E259" s="10">
        <f t="shared" si="40"/>
        <v>-911123</v>
      </c>
      <c r="F259" s="10">
        <f t="shared" si="41"/>
        <v>-253876</v>
      </c>
      <c r="G259" s="10">
        <f t="shared" si="42"/>
        <v>-1461028</v>
      </c>
      <c r="H259" s="10">
        <f t="shared" si="43"/>
        <v>70246</v>
      </c>
      <c r="I259" s="10">
        <f t="shared" si="44"/>
        <v>8599</v>
      </c>
      <c r="J259" s="21">
        <f t="shared" si="45"/>
        <v>108888</v>
      </c>
      <c r="K259" s="21">
        <f t="shared" si="46"/>
        <v>187733</v>
      </c>
      <c r="L259" s="21"/>
      <c r="M259" s="10">
        <f t="shared" si="47"/>
        <v>732</v>
      </c>
      <c r="N259" s="10">
        <f t="shared" si="48"/>
        <v>1016</v>
      </c>
      <c r="O259" s="10">
        <f t="shared" si="49"/>
        <v>883928</v>
      </c>
      <c r="P259" s="10">
        <f t="shared" si="50"/>
        <v>885676</v>
      </c>
      <c r="Q259" s="10">
        <f t="shared" si="51"/>
        <v>-89675</v>
      </c>
    </row>
    <row r="260" spans="1:17" ht="15.75" customHeight="1" x14ac:dyDescent="0.25">
      <c r="A260" s="52">
        <v>57301</v>
      </c>
      <c r="B260" s="53" t="s">
        <v>323</v>
      </c>
      <c r="C260" s="54">
        <v>93357.14</v>
      </c>
      <c r="D260" s="20">
        <f t="shared" si="39"/>
        <v>2.4386449652543398E-3</v>
      </c>
      <c r="E260" s="10">
        <f t="shared" si="40"/>
        <v>-839988</v>
      </c>
      <c r="F260" s="10">
        <f t="shared" si="41"/>
        <v>-234054</v>
      </c>
      <c r="G260" s="10">
        <f t="shared" si="42"/>
        <v>-1346959</v>
      </c>
      <c r="H260" s="10">
        <f t="shared" si="43"/>
        <v>64762</v>
      </c>
      <c r="I260" s="10">
        <f t="shared" si="44"/>
        <v>7927</v>
      </c>
      <c r="J260" s="21">
        <f t="shared" si="45"/>
        <v>100386</v>
      </c>
      <c r="K260" s="21">
        <f t="shared" si="46"/>
        <v>173075</v>
      </c>
      <c r="L260" s="21"/>
      <c r="M260" s="10">
        <f t="shared" si="47"/>
        <v>675</v>
      </c>
      <c r="N260" s="10">
        <f t="shared" si="48"/>
        <v>937</v>
      </c>
      <c r="O260" s="10">
        <f t="shared" si="49"/>
        <v>814916</v>
      </c>
      <c r="P260" s="10">
        <f t="shared" si="50"/>
        <v>816528</v>
      </c>
      <c r="Q260" s="10">
        <f t="shared" si="51"/>
        <v>-82674</v>
      </c>
    </row>
    <row r="261" spans="1:17" ht="15.75" customHeight="1" x14ac:dyDescent="0.25">
      <c r="A261" s="52">
        <v>57304</v>
      </c>
      <c r="B261" s="53" t="s">
        <v>324</v>
      </c>
      <c r="C261" s="54">
        <v>7306.67</v>
      </c>
      <c r="D261" s="20">
        <f t="shared" si="39"/>
        <v>1.9086246652666233E-4</v>
      </c>
      <c r="E261" s="10">
        <f t="shared" si="40"/>
        <v>-65742</v>
      </c>
      <c r="F261" s="10">
        <f t="shared" si="41"/>
        <v>-18318</v>
      </c>
      <c r="G261" s="10">
        <f t="shared" si="42"/>
        <v>-105421</v>
      </c>
      <c r="H261" s="10">
        <f t="shared" si="43"/>
        <v>5069</v>
      </c>
      <c r="I261" s="10">
        <f t="shared" si="44"/>
        <v>620</v>
      </c>
      <c r="J261" s="21">
        <f t="shared" si="45"/>
        <v>7857</v>
      </c>
      <c r="K261" s="21">
        <f t="shared" si="46"/>
        <v>13546</v>
      </c>
      <c r="L261" s="21"/>
      <c r="M261" s="10">
        <f t="shared" si="47"/>
        <v>53</v>
      </c>
      <c r="N261" s="10">
        <f t="shared" si="48"/>
        <v>73</v>
      </c>
      <c r="O261" s="10">
        <f t="shared" si="49"/>
        <v>63780</v>
      </c>
      <c r="P261" s="10">
        <f t="shared" si="50"/>
        <v>63906</v>
      </c>
      <c r="Q261" s="10">
        <f t="shared" si="51"/>
        <v>-6471</v>
      </c>
    </row>
    <row r="262" spans="1:17" ht="15.75" customHeight="1" x14ac:dyDescent="0.25">
      <c r="A262" s="52">
        <v>57305</v>
      </c>
      <c r="B262" s="53" t="s">
        <v>325</v>
      </c>
      <c r="C262" s="54">
        <v>46836.95</v>
      </c>
      <c r="D262" s="20">
        <f t="shared" si="39"/>
        <v>1.2234596336752523E-3</v>
      </c>
      <c r="E262" s="10">
        <f t="shared" si="40"/>
        <v>-421419</v>
      </c>
      <c r="F262" s="10">
        <f t="shared" si="41"/>
        <v>-117424</v>
      </c>
      <c r="G262" s="10">
        <f t="shared" si="42"/>
        <v>-675765</v>
      </c>
      <c r="H262" s="10">
        <f t="shared" si="43"/>
        <v>32491</v>
      </c>
      <c r="I262" s="10">
        <f t="shared" si="44"/>
        <v>3977</v>
      </c>
      <c r="J262" s="21">
        <f t="shared" si="45"/>
        <v>50363</v>
      </c>
      <c r="K262" s="21">
        <f t="shared" si="46"/>
        <v>86831</v>
      </c>
      <c r="L262" s="21"/>
      <c r="M262" s="10">
        <f t="shared" si="47"/>
        <v>339</v>
      </c>
      <c r="N262" s="10">
        <f t="shared" si="48"/>
        <v>470</v>
      </c>
      <c r="O262" s="10">
        <f t="shared" si="49"/>
        <v>408840</v>
      </c>
      <c r="P262" s="10">
        <f t="shared" si="50"/>
        <v>409649</v>
      </c>
      <c r="Q262" s="10">
        <f t="shared" si="51"/>
        <v>-41477</v>
      </c>
    </row>
    <row r="263" spans="1:17" ht="15.75" customHeight="1" x14ac:dyDescent="0.25">
      <c r="A263" s="52">
        <v>57317</v>
      </c>
      <c r="B263" s="53" t="s">
        <v>326</v>
      </c>
      <c r="C263" s="54">
        <v>9704.32</v>
      </c>
      <c r="D263" s="20">
        <f t="shared" si="39"/>
        <v>2.5349310303654325E-4</v>
      </c>
      <c r="E263" s="10">
        <f t="shared" si="40"/>
        <v>-87315</v>
      </c>
      <c r="F263" s="10">
        <f t="shared" si="41"/>
        <v>-24330</v>
      </c>
      <c r="G263" s="10">
        <f t="shared" si="42"/>
        <v>-140014</v>
      </c>
      <c r="H263" s="10">
        <f t="shared" si="43"/>
        <v>6732</v>
      </c>
      <c r="I263" s="10">
        <f t="shared" si="44"/>
        <v>824</v>
      </c>
      <c r="J263" s="21">
        <f t="shared" si="45"/>
        <v>10435</v>
      </c>
      <c r="K263" s="21">
        <f t="shared" si="46"/>
        <v>17991</v>
      </c>
      <c r="L263" s="21"/>
      <c r="M263" s="10">
        <f t="shared" si="47"/>
        <v>70</v>
      </c>
      <c r="N263" s="10">
        <f t="shared" si="48"/>
        <v>97</v>
      </c>
      <c r="O263" s="10">
        <f t="shared" si="49"/>
        <v>84709</v>
      </c>
      <c r="P263" s="10">
        <f t="shared" si="50"/>
        <v>84876</v>
      </c>
      <c r="Q263" s="10">
        <f t="shared" si="51"/>
        <v>-8594</v>
      </c>
    </row>
    <row r="264" spans="1:17" ht="15.75" customHeight="1" x14ac:dyDescent="0.25">
      <c r="A264" s="52">
        <v>57319</v>
      </c>
      <c r="B264" s="53" t="s">
        <v>327</v>
      </c>
      <c r="C264" s="54">
        <v>173431.15</v>
      </c>
      <c r="D264" s="20">
        <f t="shared" si="39"/>
        <v>4.530312312114212E-3</v>
      </c>
      <c r="E264" s="10">
        <f t="shared" si="40"/>
        <v>-1560460</v>
      </c>
      <c r="F264" s="10">
        <f t="shared" si="41"/>
        <v>-434807</v>
      </c>
      <c r="G264" s="10">
        <f t="shared" si="42"/>
        <v>-2502269</v>
      </c>
      <c r="H264" s="10">
        <f t="shared" si="43"/>
        <v>120309</v>
      </c>
      <c r="I264" s="10">
        <f t="shared" si="44"/>
        <v>14727</v>
      </c>
      <c r="J264" s="21">
        <f t="shared" si="45"/>
        <v>186489</v>
      </c>
      <c r="K264" s="21">
        <f t="shared" si="46"/>
        <v>321525</v>
      </c>
      <c r="L264" s="21"/>
      <c r="M264" s="10">
        <f t="shared" si="47"/>
        <v>1254</v>
      </c>
      <c r="N264" s="10">
        <f t="shared" si="48"/>
        <v>1740</v>
      </c>
      <c r="O264" s="10">
        <f t="shared" si="49"/>
        <v>1513883</v>
      </c>
      <c r="P264" s="10">
        <f t="shared" si="50"/>
        <v>1516877</v>
      </c>
      <c r="Q264" s="10">
        <f t="shared" si="51"/>
        <v>-153584</v>
      </c>
    </row>
    <row r="265" spans="1:17" ht="15.75" customHeight="1" x14ac:dyDescent="0.25">
      <c r="A265" s="52">
        <v>57323</v>
      </c>
      <c r="B265" s="53" t="s">
        <v>328</v>
      </c>
      <c r="C265" s="54">
        <v>287.66000000000003</v>
      </c>
      <c r="D265" s="20">
        <f t="shared" ref="D265:D328" si="52">+C265/$C$7</f>
        <v>7.514161323976543E-6</v>
      </c>
      <c r="E265" s="10">
        <f t="shared" ref="E265:E328" si="53">ROUND(D265*$E$7,0)</f>
        <v>-2588</v>
      </c>
      <c r="F265" s="10">
        <f t="shared" ref="F265:F328" si="54">ROUND(D265*$F$7,0)</f>
        <v>-721</v>
      </c>
      <c r="G265" s="10">
        <f t="shared" ref="G265:G328" si="55">ROUND(D265*$G$7,0)</f>
        <v>-4150</v>
      </c>
      <c r="H265" s="10">
        <f t="shared" ref="H265:H328" si="56">ROUND(D265*$H$7,0)</f>
        <v>200</v>
      </c>
      <c r="I265" s="10">
        <f t="shared" ref="I265:I328" si="57">ROUND(D265*$I$7,0)</f>
        <v>24</v>
      </c>
      <c r="J265" s="21">
        <f t="shared" ref="J265:J328" si="58">ROUND(D265*$J$7,0)</f>
        <v>309</v>
      </c>
      <c r="K265" s="21">
        <f t="shared" ref="K265:K328" si="59">ROUND(SUM(H265:J265),0)</f>
        <v>533</v>
      </c>
      <c r="L265" s="21"/>
      <c r="M265" s="10">
        <f t="shared" ref="M265:M328" si="60">ROUND(D265*$M$7,0)</f>
        <v>2</v>
      </c>
      <c r="N265" s="10">
        <f t="shared" ref="N265:N328" si="61">ROUND(D265*$N$7,0)</f>
        <v>3</v>
      </c>
      <c r="O265" s="10">
        <f t="shared" ref="O265:O328" si="62">ROUND(D265*$O$7,0)</f>
        <v>2511</v>
      </c>
      <c r="P265" s="10">
        <f t="shared" ref="P265:P328" si="63">ROUND(SUM(M265:O265),0)</f>
        <v>2516</v>
      </c>
      <c r="Q265" s="10">
        <f t="shared" ref="Q265:Q328" si="64">ROUND(D265*$Q$7,0)</f>
        <v>-255</v>
      </c>
    </row>
    <row r="266" spans="1:17" ht="15.75" customHeight="1" x14ac:dyDescent="0.25">
      <c r="A266" s="52">
        <v>58201</v>
      </c>
      <c r="B266" s="53" t="s">
        <v>329</v>
      </c>
      <c r="C266" s="54">
        <v>53514.53</v>
      </c>
      <c r="D266" s="20">
        <f t="shared" si="52"/>
        <v>1.3978892150343545E-3</v>
      </c>
      <c r="E266" s="10">
        <f t="shared" si="53"/>
        <v>-481501</v>
      </c>
      <c r="F266" s="10">
        <f t="shared" si="54"/>
        <v>-134166</v>
      </c>
      <c r="G266" s="10">
        <f t="shared" si="55"/>
        <v>-772109</v>
      </c>
      <c r="H266" s="10">
        <f t="shared" si="56"/>
        <v>37123</v>
      </c>
      <c r="I266" s="10">
        <f t="shared" si="57"/>
        <v>4544</v>
      </c>
      <c r="J266" s="21">
        <f t="shared" si="58"/>
        <v>57544</v>
      </c>
      <c r="K266" s="21">
        <f t="shared" si="59"/>
        <v>99211</v>
      </c>
      <c r="L266" s="21"/>
      <c r="M266" s="10">
        <f t="shared" si="60"/>
        <v>387</v>
      </c>
      <c r="N266" s="10">
        <f t="shared" si="61"/>
        <v>537</v>
      </c>
      <c r="O266" s="10">
        <f t="shared" si="62"/>
        <v>467129</v>
      </c>
      <c r="P266" s="10">
        <f t="shared" si="63"/>
        <v>468053</v>
      </c>
      <c r="Q266" s="10">
        <f t="shared" si="64"/>
        <v>-47390</v>
      </c>
    </row>
    <row r="267" spans="1:17" ht="15.75" customHeight="1" x14ac:dyDescent="0.25">
      <c r="A267" s="52">
        <v>58301</v>
      </c>
      <c r="B267" s="53" t="s">
        <v>330</v>
      </c>
      <c r="C267" s="54">
        <v>36115.31</v>
      </c>
      <c r="D267" s="20">
        <f t="shared" si="52"/>
        <v>9.4339242718981871E-4</v>
      </c>
      <c r="E267" s="10">
        <f t="shared" si="53"/>
        <v>-324950</v>
      </c>
      <c r="F267" s="10">
        <f t="shared" si="54"/>
        <v>-90544</v>
      </c>
      <c r="G267" s="10">
        <f t="shared" si="55"/>
        <v>-521073</v>
      </c>
      <c r="H267" s="10">
        <f t="shared" si="56"/>
        <v>25053</v>
      </c>
      <c r="I267" s="10">
        <f t="shared" si="57"/>
        <v>3067</v>
      </c>
      <c r="J267" s="21">
        <f t="shared" si="58"/>
        <v>38835</v>
      </c>
      <c r="K267" s="21">
        <f t="shared" si="59"/>
        <v>66955</v>
      </c>
      <c r="L267" s="21"/>
      <c r="M267" s="10">
        <f t="shared" si="60"/>
        <v>261</v>
      </c>
      <c r="N267" s="10">
        <f t="shared" si="61"/>
        <v>362</v>
      </c>
      <c r="O267" s="10">
        <f t="shared" si="62"/>
        <v>315251</v>
      </c>
      <c r="P267" s="10">
        <f t="shared" si="63"/>
        <v>315874</v>
      </c>
      <c r="Q267" s="10">
        <f t="shared" si="64"/>
        <v>-31982</v>
      </c>
    </row>
    <row r="268" spans="1:17" ht="15.75" customHeight="1" x14ac:dyDescent="0.25">
      <c r="A268" s="52">
        <v>58316</v>
      </c>
      <c r="B268" s="53" t="s">
        <v>331</v>
      </c>
      <c r="C268" s="54">
        <v>17060.36</v>
      </c>
      <c r="D268" s="20">
        <f t="shared" si="52"/>
        <v>4.4564519670832388E-4</v>
      </c>
      <c r="E268" s="10">
        <f t="shared" si="53"/>
        <v>-153502</v>
      </c>
      <c r="F268" s="10">
        <f t="shared" si="54"/>
        <v>-42772</v>
      </c>
      <c r="G268" s="10">
        <f t="shared" si="55"/>
        <v>-246147</v>
      </c>
      <c r="H268" s="10">
        <f t="shared" si="56"/>
        <v>11835</v>
      </c>
      <c r="I268" s="10">
        <f t="shared" si="57"/>
        <v>1449</v>
      </c>
      <c r="J268" s="21">
        <f t="shared" si="58"/>
        <v>18345</v>
      </c>
      <c r="K268" s="21">
        <f t="shared" si="59"/>
        <v>31629</v>
      </c>
      <c r="L268" s="21"/>
      <c r="M268" s="10">
        <f t="shared" si="60"/>
        <v>123</v>
      </c>
      <c r="N268" s="10">
        <f t="shared" si="61"/>
        <v>171</v>
      </c>
      <c r="O268" s="10">
        <f t="shared" si="62"/>
        <v>148920</v>
      </c>
      <c r="P268" s="10">
        <f t="shared" si="63"/>
        <v>149214</v>
      </c>
      <c r="Q268" s="10">
        <f t="shared" si="64"/>
        <v>-15108</v>
      </c>
    </row>
    <row r="269" spans="1:17" ht="15.75" customHeight="1" x14ac:dyDescent="0.25">
      <c r="A269" s="52">
        <v>59201</v>
      </c>
      <c r="B269" s="53" t="s">
        <v>332</v>
      </c>
      <c r="C269" s="54">
        <v>27110.91</v>
      </c>
      <c r="D269" s="20">
        <f t="shared" si="52"/>
        <v>7.0818240763334799E-4</v>
      </c>
      <c r="E269" s="10">
        <f t="shared" si="53"/>
        <v>-243932</v>
      </c>
      <c r="F269" s="10">
        <f t="shared" si="54"/>
        <v>-67969</v>
      </c>
      <c r="G269" s="10">
        <f t="shared" si="55"/>
        <v>-391157</v>
      </c>
      <c r="H269" s="10">
        <f t="shared" si="56"/>
        <v>18807</v>
      </c>
      <c r="I269" s="10">
        <f t="shared" si="57"/>
        <v>2302</v>
      </c>
      <c r="J269" s="21">
        <f t="shared" si="58"/>
        <v>29152</v>
      </c>
      <c r="K269" s="21">
        <f t="shared" si="59"/>
        <v>50261</v>
      </c>
      <c r="L269" s="21"/>
      <c r="M269" s="10">
        <f t="shared" si="60"/>
        <v>196</v>
      </c>
      <c r="N269" s="10">
        <f t="shared" si="61"/>
        <v>272</v>
      </c>
      <c r="O269" s="10">
        <f t="shared" si="62"/>
        <v>236651</v>
      </c>
      <c r="P269" s="10">
        <f t="shared" si="63"/>
        <v>237119</v>
      </c>
      <c r="Q269" s="10">
        <f t="shared" si="64"/>
        <v>-24008</v>
      </c>
    </row>
    <row r="270" spans="1:17" ht="15.75" customHeight="1" x14ac:dyDescent="0.25">
      <c r="A270" s="52">
        <v>59204</v>
      </c>
      <c r="B270" s="53" t="s">
        <v>333</v>
      </c>
      <c r="C270" s="54">
        <v>63984.35</v>
      </c>
      <c r="D270" s="20">
        <f t="shared" si="52"/>
        <v>1.6713784610643762E-3</v>
      </c>
      <c r="E270" s="10">
        <f t="shared" si="53"/>
        <v>-575704</v>
      </c>
      <c r="F270" s="10">
        <f t="shared" si="54"/>
        <v>-160414</v>
      </c>
      <c r="G270" s="10">
        <f t="shared" si="55"/>
        <v>-923168</v>
      </c>
      <c r="H270" s="10">
        <f t="shared" si="56"/>
        <v>44386</v>
      </c>
      <c r="I270" s="10">
        <f t="shared" si="57"/>
        <v>5433</v>
      </c>
      <c r="J270" s="21">
        <f t="shared" si="58"/>
        <v>68802</v>
      </c>
      <c r="K270" s="21">
        <f t="shared" si="59"/>
        <v>118621</v>
      </c>
      <c r="L270" s="21"/>
      <c r="M270" s="10">
        <f t="shared" si="60"/>
        <v>463</v>
      </c>
      <c r="N270" s="10">
        <f t="shared" si="61"/>
        <v>642</v>
      </c>
      <c r="O270" s="10">
        <f t="shared" si="62"/>
        <v>558520</v>
      </c>
      <c r="P270" s="10">
        <f t="shared" si="63"/>
        <v>559625</v>
      </c>
      <c r="Q270" s="10">
        <f t="shared" si="64"/>
        <v>-56662</v>
      </c>
    </row>
    <row r="271" spans="1:17" ht="15.75" customHeight="1" x14ac:dyDescent="0.25">
      <c r="A271" s="52">
        <v>59311</v>
      </c>
      <c r="B271" s="53" t="s">
        <v>334</v>
      </c>
      <c r="C271" s="54">
        <v>32499.96</v>
      </c>
      <c r="D271" s="20">
        <f t="shared" si="52"/>
        <v>8.4895342579011568E-4</v>
      </c>
      <c r="E271" s="10">
        <f t="shared" si="53"/>
        <v>-292421</v>
      </c>
      <c r="F271" s="10">
        <f t="shared" si="54"/>
        <v>-81480</v>
      </c>
      <c r="G271" s="10">
        <f t="shared" si="55"/>
        <v>-468910</v>
      </c>
      <c r="H271" s="10">
        <f t="shared" si="56"/>
        <v>22545</v>
      </c>
      <c r="I271" s="10">
        <f t="shared" si="57"/>
        <v>2760</v>
      </c>
      <c r="J271" s="21">
        <f t="shared" si="58"/>
        <v>34947</v>
      </c>
      <c r="K271" s="21">
        <f t="shared" si="59"/>
        <v>60252</v>
      </c>
      <c r="L271" s="21"/>
      <c r="M271" s="10">
        <f t="shared" si="60"/>
        <v>235</v>
      </c>
      <c r="N271" s="10">
        <f t="shared" si="61"/>
        <v>326</v>
      </c>
      <c r="O271" s="10">
        <f t="shared" si="62"/>
        <v>283693</v>
      </c>
      <c r="P271" s="10">
        <f t="shared" si="63"/>
        <v>284254</v>
      </c>
      <c r="Q271" s="10">
        <f t="shared" si="64"/>
        <v>-28781</v>
      </c>
    </row>
    <row r="272" spans="1:17" ht="15.75" customHeight="1" x14ac:dyDescent="0.25">
      <c r="A272" s="52">
        <v>60201</v>
      </c>
      <c r="B272" s="53" t="s">
        <v>335</v>
      </c>
      <c r="C272" s="54">
        <v>74612.52</v>
      </c>
      <c r="D272" s="20">
        <f t="shared" si="52"/>
        <v>1.9490040744922E-3</v>
      </c>
      <c r="E272" s="10">
        <f t="shared" si="53"/>
        <v>-671332</v>
      </c>
      <c r="F272" s="10">
        <f t="shared" si="54"/>
        <v>-187060</v>
      </c>
      <c r="G272" s="10">
        <f t="shared" si="55"/>
        <v>-1076511</v>
      </c>
      <c r="H272" s="10">
        <f t="shared" si="56"/>
        <v>51759</v>
      </c>
      <c r="I272" s="10">
        <f t="shared" si="57"/>
        <v>6336</v>
      </c>
      <c r="J272" s="21">
        <f t="shared" si="58"/>
        <v>80230</v>
      </c>
      <c r="K272" s="21">
        <f t="shared" si="59"/>
        <v>138325</v>
      </c>
      <c r="L272" s="21"/>
      <c r="M272" s="10">
        <f t="shared" si="60"/>
        <v>540</v>
      </c>
      <c r="N272" s="10">
        <f t="shared" si="61"/>
        <v>749</v>
      </c>
      <c r="O272" s="10">
        <f t="shared" si="62"/>
        <v>651294</v>
      </c>
      <c r="P272" s="10">
        <f t="shared" si="63"/>
        <v>652583</v>
      </c>
      <c r="Q272" s="10">
        <f t="shared" si="64"/>
        <v>-66074</v>
      </c>
    </row>
    <row r="273" spans="1:17" ht="15.75" customHeight="1" x14ac:dyDescent="0.25">
      <c r="A273" s="52">
        <v>61201</v>
      </c>
      <c r="B273" s="53" t="s">
        <v>336</v>
      </c>
      <c r="C273" s="54">
        <v>100769.7</v>
      </c>
      <c r="D273" s="20">
        <f t="shared" si="52"/>
        <v>2.6322734560547834E-3</v>
      </c>
      <c r="E273" s="10">
        <f t="shared" si="53"/>
        <v>-906683</v>
      </c>
      <c r="F273" s="10">
        <f t="shared" si="54"/>
        <v>-252638</v>
      </c>
      <c r="G273" s="10">
        <f t="shared" si="55"/>
        <v>-1453908</v>
      </c>
      <c r="H273" s="10">
        <f t="shared" si="56"/>
        <v>69904</v>
      </c>
      <c r="I273" s="10">
        <f t="shared" si="57"/>
        <v>8557</v>
      </c>
      <c r="J273" s="21">
        <f t="shared" si="58"/>
        <v>108357</v>
      </c>
      <c r="K273" s="21">
        <f t="shared" si="59"/>
        <v>186818</v>
      </c>
      <c r="L273" s="21"/>
      <c r="M273" s="10">
        <f t="shared" si="60"/>
        <v>729</v>
      </c>
      <c r="N273" s="10">
        <f t="shared" si="61"/>
        <v>1011</v>
      </c>
      <c r="O273" s="10">
        <f t="shared" si="62"/>
        <v>879620</v>
      </c>
      <c r="P273" s="10">
        <f t="shared" si="63"/>
        <v>881360</v>
      </c>
      <c r="Q273" s="10">
        <f t="shared" si="64"/>
        <v>-89238</v>
      </c>
    </row>
    <row r="274" spans="1:17" ht="15.75" customHeight="1" x14ac:dyDescent="0.25">
      <c r="A274" s="52">
        <v>61301</v>
      </c>
      <c r="B274" s="53" t="s">
        <v>337</v>
      </c>
      <c r="C274" s="54">
        <v>55975.02</v>
      </c>
      <c r="D274" s="20">
        <f t="shared" si="52"/>
        <v>1.462161337665346E-3</v>
      </c>
      <c r="E274" s="10">
        <f t="shared" si="53"/>
        <v>-503639</v>
      </c>
      <c r="F274" s="10">
        <f t="shared" si="54"/>
        <v>-140334</v>
      </c>
      <c r="G274" s="10">
        <f t="shared" si="55"/>
        <v>-807609</v>
      </c>
      <c r="H274" s="10">
        <f t="shared" si="56"/>
        <v>38830</v>
      </c>
      <c r="I274" s="10">
        <f t="shared" si="57"/>
        <v>4753</v>
      </c>
      <c r="J274" s="21">
        <f t="shared" si="58"/>
        <v>60190</v>
      </c>
      <c r="K274" s="21">
        <f t="shared" si="59"/>
        <v>103773</v>
      </c>
      <c r="L274" s="21"/>
      <c r="M274" s="10">
        <f t="shared" si="60"/>
        <v>405</v>
      </c>
      <c r="N274" s="10">
        <f t="shared" si="61"/>
        <v>562</v>
      </c>
      <c r="O274" s="10">
        <f t="shared" si="62"/>
        <v>488607</v>
      </c>
      <c r="P274" s="10">
        <f t="shared" si="63"/>
        <v>489574</v>
      </c>
      <c r="Q274" s="10">
        <f t="shared" si="64"/>
        <v>-49569</v>
      </c>
    </row>
    <row r="275" spans="1:17" ht="15.75" customHeight="1" x14ac:dyDescent="0.25">
      <c r="A275" s="52">
        <v>61303</v>
      </c>
      <c r="B275" s="53" t="s">
        <v>338</v>
      </c>
      <c r="C275" s="54">
        <v>10121.379999999999</v>
      </c>
      <c r="D275" s="20">
        <f t="shared" si="52"/>
        <v>2.6438740923753632E-4</v>
      </c>
      <c r="E275" s="10">
        <f t="shared" si="53"/>
        <v>-91068</v>
      </c>
      <c r="F275" s="10">
        <f t="shared" si="54"/>
        <v>-25375</v>
      </c>
      <c r="G275" s="10">
        <f t="shared" si="55"/>
        <v>-146032</v>
      </c>
      <c r="H275" s="10">
        <f t="shared" si="56"/>
        <v>7021</v>
      </c>
      <c r="I275" s="10">
        <f t="shared" si="57"/>
        <v>859</v>
      </c>
      <c r="J275" s="21">
        <f t="shared" si="58"/>
        <v>10883</v>
      </c>
      <c r="K275" s="21">
        <f t="shared" si="59"/>
        <v>18763</v>
      </c>
      <c r="L275" s="21"/>
      <c r="M275" s="10">
        <f t="shared" si="60"/>
        <v>73</v>
      </c>
      <c r="N275" s="10">
        <f t="shared" si="61"/>
        <v>102</v>
      </c>
      <c r="O275" s="10">
        <f t="shared" si="62"/>
        <v>88350</v>
      </c>
      <c r="P275" s="10">
        <f t="shared" si="63"/>
        <v>88525</v>
      </c>
      <c r="Q275" s="10">
        <f t="shared" si="64"/>
        <v>-8963</v>
      </c>
    </row>
    <row r="276" spans="1:17" ht="15.75" customHeight="1" x14ac:dyDescent="0.25">
      <c r="A276" s="52">
        <v>62201</v>
      </c>
      <c r="B276" s="53" t="s">
        <v>339</v>
      </c>
      <c r="C276" s="54">
        <v>68435.679999999993</v>
      </c>
      <c r="D276" s="20">
        <f t="shared" si="52"/>
        <v>1.7876546611834629E-3</v>
      </c>
      <c r="E276" s="10">
        <f t="shared" si="53"/>
        <v>-615755</v>
      </c>
      <c r="F276" s="10">
        <f t="shared" si="54"/>
        <v>-171574</v>
      </c>
      <c r="G276" s="10">
        <f t="shared" si="55"/>
        <v>-987392</v>
      </c>
      <c r="H276" s="10">
        <f t="shared" si="56"/>
        <v>47474</v>
      </c>
      <c r="I276" s="10">
        <f t="shared" si="57"/>
        <v>5811</v>
      </c>
      <c r="J276" s="21">
        <f t="shared" si="58"/>
        <v>73588</v>
      </c>
      <c r="K276" s="21">
        <f t="shared" si="59"/>
        <v>126873</v>
      </c>
      <c r="L276" s="21"/>
      <c r="M276" s="10">
        <f t="shared" si="60"/>
        <v>495</v>
      </c>
      <c r="N276" s="10">
        <f t="shared" si="61"/>
        <v>687</v>
      </c>
      <c r="O276" s="10">
        <f t="shared" si="62"/>
        <v>597376</v>
      </c>
      <c r="P276" s="10">
        <f t="shared" si="63"/>
        <v>598558</v>
      </c>
      <c r="Q276" s="10">
        <f t="shared" si="64"/>
        <v>-60604</v>
      </c>
    </row>
    <row r="277" spans="1:17" ht="15.75" customHeight="1" x14ac:dyDescent="0.25">
      <c r="A277" s="52">
        <v>62204</v>
      </c>
      <c r="B277" s="53" t="s">
        <v>340</v>
      </c>
      <c r="C277" s="54">
        <v>74535.14</v>
      </c>
      <c r="D277" s="20">
        <f t="shared" si="52"/>
        <v>1.9469827792017553E-3</v>
      </c>
      <c r="E277" s="10">
        <f t="shared" si="53"/>
        <v>-670635</v>
      </c>
      <c r="F277" s="10">
        <f t="shared" si="54"/>
        <v>-186866</v>
      </c>
      <c r="G277" s="10">
        <f t="shared" si="55"/>
        <v>-1075395</v>
      </c>
      <c r="H277" s="10">
        <f t="shared" si="56"/>
        <v>51705</v>
      </c>
      <c r="I277" s="10">
        <f t="shared" si="57"/>
        <v>6329</v>
      </c>
      <c r="J277" s="21">
        <f t="shared" si="58"/>
        <v>80147</v>
      </c>
      <c r="K277" s="21">
        <f t="shared" si="59"/>
        <v>138181</v>
      </c>
      <c r="L277" s="21"/>
      <c r="M277" s="10">
        <f t="shared" si="60"/>
        <v>539</v>
      </c>
      <c r="N277" s="10">
        <f t="shared" si="61"/>
        <v>748</v>
      </c>
      <c r="O277" s="10">
        <f t="shared" si="62"/>
        <v>650618</v>
      </c>
      <c r="P277" s="10">
        <f t="shared" si="63"/>
        <v>651905</v>
      </c>
      <c r="Q277" s="10">
        <f t="shared" si="64"/>
        <v>-66006</v>
      </c>
    </row>
    <row r="278" spans="1:17" ht="15.75" customHeight="1" x14ac:dyDescent="0.25">
      <c r="A278" s="52">
        <v>62301</v>
      </c>
      <c r="B278" s="53" t="s">
        <v>341</v>
      </c>
      <c r="C278" s="54">
        <v>6182.21</v>
      </c>
      <c r="D278" s="20">
        <f t="shared" si="52"/>
        <v>1.6148968670896553E-4</v>
      </c>
      <c r="E278" s="10">
        <f t="shared" si="53"/>
        <v>-55625</v>
      </c>
      <c r="F278" s="10">
        <f t="shared" si="54"/>
        <v>-15499</v>
      </c>
      <c r="G278" s="10">
        <f t="shared" si="55"/>
        <v>-89197</v>
      </c>
      <c r="H278" s="10">
        <f t="shared" si="56"/>
        <v>4289</v>
      </c>
      <c r="I278" s="10">
        <f t="shared" si="57"/>
        <v>525</v>
      </c>
      <c r="J278" s="21">
        <f t="shared" si="58"/>
        <v>6648</v>
      </c>
      <c r="K278" s="21">
        <f t="shared" si="59"/>
        <v>11462</v>
      </c>
      <c r="L278" s="21"/>
      <c r="M278" s="10">
        <f t="shared" si="60"/>
        <v>45</v>
      </c>
      <c r="N278" s="10">
        <f t="shared" si="61"/>
        <v>62</v>
      </c>
      <c r="O278" s="10">
        <f t="shared" si="62"/>
        <v>53965</v>
      </c>
      <c r="P278" s="10">
        <f t="shared" si="63"/>
        <v>54072</v>
      </c>
      <c r="Q278" s="10">
        <f t="shared" si="64"/>
        <v>-5475</v>
      </c>
    </row>
    <row r="279" spans="1:17" ht="15.75" customHeight="1" x14ac:dyDescent="0.25">
      <c r="A279" s="52">
        <v>62302</v>
      </c>
      <c r="B279" s="53" t="s">
        <v>342</v>
      </c>
      <c r="C279" s="54">
        <v>784.99</v>
      </c>
      <c r="D279" s="20">
        <f t="shared" si="52"/>
        <v>2.0505254459112653E-5</v>
      </c>
      <c r="E279" s="10">
        <f t="shared" si="53"/>
        <v>-7063</v>
      </c>
      <c r="F279" s="10">
        <f t="shared" si="54"/>
        <v>-1968</v>
      </c>
      <c r="G279" s="10">
        <f t="shared" si="55"/>
        <v>-11326</v>
      </c>
      <c r="H279" s="10">
        <f t="shared" si="56"/>
        <v>545</v>
      </c>
      <c r="I279" s="10">
        <f t="shared" si="57"/>
        <v>67</v>
      </c>
      <c r="J279" s="21">
        <f t="shared" si="58"/>
        <v>844</v>
      </c>
      <c r="K279" s="21">
        <f t="shared" si="59"/>
        <v>1456</v>
      </c>
      <c r="L279" s="21"/>
      <c r="M279" s="10">
        <f t="shared" si="60"/>
        <v>6</v>
      </c>
      <c r="N279" s="10">
        <f t="shared" si="61"/>
        <v>8</v>
      </c>
      <c r="O279" s="10">
        <f t="shared" si="62"/>
        <v>6852</v>
      </c>
      <c r="P279" s="10">
        <f t="shared" si="63"/>
        <v>6866</v>
      </c>
      <c r="Q279" s="10">
        <f t="shared" si="64"/>
        <v>-695</v>
      </c>
    </row>
    <row r="280" spans="1:17" ht="15.75" customHeight="1" x14ac:dyDescent="0.25">
      <c r="A280" s="52">
        <v>63201</v>
      </c>
      <c r="B280" s="53" t="s">
        <v>343</v>
      </c>
      <c r="C280" s="54">
        <v>87833.06</v>
      </c>
      <c r="D280" s="20">
        <f t="shared" si="52"/>
        <v>2.2943467371845617E-3</v>
      </c>
      <c r="E280" s="10">
        <f t="shared" si="53"/>
        <v>-790285</v>
      </c>
      <c r="F280" s="10">
        <f t="shared" si="54"/>
        <v>-220205</v>
      </c>
      <c r="G280" s="10">
        <f t="shared" si="55"/>
        <v>-1267258</v>
      </c>
      <c r="H280" s="10">
        <f t="shared" si="56"/>
        <v>60930</v>
      </c>
      <c r="I280" s="10">
        <f t="shared" si="57"/>
        <v>7458</v>
      </c>
      <c r="J280" s="21">
        <f t="shared" si="58"/>
        <v>94446</v>
      </c>
      <c r="K280" s="21">
        <f t="shared" si="59"/>
        <v>162834</v>
      </c>
      <c r="L280" s="21"/>
      <c r="M280" s="10">
        <f t="shared" si="60"/>
        <v>635</v>
      </c>
      <c r="N280" s="10">
        <f t="shared" si="61"/>
        <v>881</v>
      </c>
      <c r="O280" s="10">
        <f t="shared" si="62"/>
        <v>766696</v>
      </c>
      <c r="P280" s="10">
        <f t="shared" si="63"/>
        <v>768212</v>
      </c>
      <c r="Q280" s="10">
        <f t="shared" si="64"/>
        <v>-77782</v>
      </c>
    </row>
    <row r="281" spans="1:17" ht="15.75" customHeight="1" x14ac:dyDescent="0.25">
      <c r="A281" s="52">
        <v>63301</v>
      </c>
      <c r="B281" s="53" t="s">
        <v>344</v>
      </c>
      <c r="C281" s="54">
        <v>59670.87</v>
      </c>
      <c r="D281" s="20">
        <f t="shared" si="52"/>
        <v>1.5587031339846769E-3</v>
      </c>
      <c r="E281" s="10">
        <f t="shared" si="53"/>
        <v>-536893</v>
      </c>
      <c r="F281" s="10">
        <f t="shared" si="54"/>
        <v>-149600</v>
      </c>
      <c r="G281" s="10">
        <f t="shared" si="55"/>
        <v>-860933</v>
      </c>
      <c r="H281" s="10">
        <f t="shared" si="56"/>
        <v>41394</v>
      </c>
      <c r="I281" s="10">
        <f t="shared" si="57"/>
        <v>5067</v>
      </c>
      <c r="J281" s="21">
        <f t="shared" si="58"/>
        <v>64164</v>
      </c>
      <c r="K281" s="21">
        <f t="shared" si="59"/>
        <v>110625</v>
      </c>
      <c r="L281" s="21"/>
      <c r="M281" s="10">
        <f t="shared" si="60"/>
        <v>432</v>
      </c>
      <c r="N281" s="10">
        <f t="shared" si="61"/>
        <v>599</v>
      </c>
      <c r="O281" s="10">
        <f t="shared" si="62"/>
        <v>520868</v>
      </c>
      <c r="P281" s="10">
        <f t="shared" si="63"/>
        <v>521899</v>
      </c>
      <c r="Q281" s="10">
        <f t="shared" si="64"/>
        <v>-52842</v>
      </c>
    </row>
    <row r="282" spans="1:17" ht="15.75" customHeight="1" x14ac:dyDescent="0.25">
      <c r="A282" s="52">
        <v>63306</v>
      </c>
      <c r="B282" s="53" t="s">
        <v>345</v>
      </c>
      <c r="C282" s="54">
        <v>14069.56</v>
      </c>
      <c r="D282" s="20">
        <f t="shared" si="52"/>
        <v>3.6752048806704926E-4</v>
      </c>
      <c r="E282" s="10">
        <f t="shared" si="53"/>
        <v>-126592</v>
      </c>
      <c r="F282" s="10">
        <f t="shared" si="54"/>
        <v>-35274</v>
      </c>
      <c r="G282" s="10">
        <f t="shared" si="55"/>
        <v>-202996</v>
      </c>
      <c r="H282" s="10">
        <f t="shared" si="56"/>
        <v>9760</v>
      </c>
      <c r="I282" s="10">
        <f t="shared" si="57"/>
        <v>1195</v>
      </c>
      <c r="J282" s="21">
        <f t="shared" si="58"/>
        <v>15129</v>
      </c>
      <c r="K282" s="21">
        <f t="shared" si="59"/>
        <v>26084</v>
      </c>
      <c r="L282" s="21"/>
      <c r="M282" s="10">
        <f t="shared" si="60"/>
        <v>102</v>
      </c>
      <c r="N282" s="10">
        <f t="shared" si="61"/>
        <v>141</v>
      </c>
      <c r="O282" s="10">
        <f t="shared" si="62"/>
        <v>122813</v>
      </c>
      <c r="P282" s="10">
        <f t="shared" si="63"/>
        <v>123056</v>
      </c>
      <c r="Q282" s="10">
        <f t="shared" si="64"/>
        <v>-12459</v>
      </c>
    </row>
    <row r="283" spans="1:17" ht="15.75" customHeight="1" x14ac:dyDescent="0.25">
      <c r="A283" s="52">
        <v>63321</v>
      </c>
      <c r="B283" s="53" t="s">
        <v>346</v>
      </c>
      <c r="C283" s="54">
        <v>10130.98</v>
      </c>
      <c r="D283" s="20">
        <f t="shared" si="52"/>
        <v>2.6463817732733043E-4</v>
      </c>
      <c r="E283" s="10">
        <f t="shared" si="53"/>
        <v>-91154</v>
      </c>
      <c r="F283" s="10">
        <f t="shared" si="54"/>
        <v>-25399</v>
      </c>
      <c r="G283" s="10">
        <f t="shared" si="55"/>
        <v>-146170</v>
      </c>
      <c r="H283" s="10">
        <f t="shared" si="56"/>
        <v>7028</v>
      </c>
      <c r="I283" s="10">
        <f t="shared" si="57"/>
        <v>860</v>
      </c>
      <c r="J283" s="21">
        <f t="shared" si="58"/>
        <v>10894</v>
      </c>
      <c r="K283" s="21">
        <f t="shared" si="59"/>
        <v>18782</v>
      </c>
      <c r="L283" s="21"/>
      <c r="M283" s="10">
        <f t="shared" si="60"/>
        <v>73</v>
      </c>
      <c r="N283" s="10">
        <f t="shared" si="61"/>
        <v>102</v>
      </c>
      <c r="O283" s="10">
        <f t="shared" si="62"/>
        <v>88433</v>
      </c>
      <c r="P283" s="10">
        <f t="shared" si="63"/>
        <v>88608</v>
      </c>
      <c r="Q283" s="10">
        <f t="shared" si="64"/>
        <v>-8972</v>
      </c>
    </row>
    <row r="284" spans="1:17" ht="15.75" customHeight="1" x14ac:dyDescent="0.25">
      <c r="A284" s="52">
        <v>64201</v>
      </c>
      <c r="B284" s="53" t="s">
        <v>347</v>
      </c>
      <c r="C284" s="54">
        <v>148544.45000000001</v>
      </c>
      <c r="D284" s="20">
        <f t="shared" si="52"/>
        <v>3.8802299975017988E-3</v>
      </c>
      <c r="E284" s="10">
        <f t="shared" si="53"/>
        <v>-1336540</v>
      </c>
      <c r="F284" s="10">
        <f t="shared" si="54"/>
        <v>-372414</v>
      </c>
      <c r="G284" s="10">
        <f t="shared" si="55"/>
        <v>-2143203</v>
      </c>
      <c r="H284" s="10">
        <f t="shared" si="56"/>
        <v>103045</v>
      </c>
      <c r="I284" s="10">
        <f t="shared" si="57"/>
        <v>12613</v>
      </c>
      <c r="J284" s="21">
        <f t="shared" si="58"/>
        <v>159729</v>
      </c>
      <c r="K284" s="21">
        <f t="shared" si="59"/>
        <v>275387</v>
      </c>
      <c r="L284" s="21"/>
      <c r="M284" s="10">
        <f t="shared" si="60"/>
        <v>1074</v>
      </c>
      <c r="N284" s="10">
        <f t="shared" si="61"/>
        <v>1491</v>
      </c>
      <c r="O284" s="10">
        <f t="shared" si="62"/>
        <v>1296646</v>
      </c>
      <c r="P284" s="10">
        <f t="shared" si="63"/>
        <v>1299211</v>
      </c>
      <c r="Q284" s="10">
        <f t="shared" si="64"/>
        <v>-131545</v>
      </c>
    </row>
    <row r="285" spans="1:17" ht="15.75" customHeight="1" x14ac:dyDescent="0.25">
      <c r="A285" s="52">
        <v>64302</v>
      </c>
      <c r="B285" s="53" t="s">
        <v>348</v>
      </c>
      <c r="C285" s="54">
        <v>8857.58</v>
      </c>
      <c r="D285" s="20">
        <f t="shared" si="52"/>
        <v>2.3137483508318203E-4</v>
      </c>
      <c r="E285" s="10">
        <f t="shared" si="53"/>
        <v>-79697</v>
      </c>
      <c r="F285" s="10">
        <f t="shared" si="54"/>
        <v>-22207</v>
      </c>
      <c r="G285" s="10">
        <f t="shared" si="55"/>
        <v>-127797</v>
      </c>
      <c r="H285" s="10">
        <f t="shared" si="56"/>
        <v>6145</v>
      </c>
      <c r="I285" s="10">
        <f t="shared" si="57"/>
        <v>752</v>
      </c>
      <c r="J285" s="21">
        <f t="shared" si="58"/>
        <v>9524</v>
      </c>
      <c r="K285" s="21">
        <f t="shared" si="59"/>
        <v>16421</v>
      </c>
      <c r="L285" s="21"/>
      <c r="M285" s="10">
        <f t="shared" si="60"/>
        <v>64</v>
      </c>
      <c r="N285" s="10">
        <f t="shared" si="61"/>
        <v>89</v>
      </c>
      <c r="O285" s="10">
        <f t="shared" si="62"/>
        <v>77318</v>
      </c>
      <c r="P285" s="10">
        <f t="shared" si="63"/>
        <v>77471</v>
      </c>
      <c r="Q285" s="10">
        <f t="shared" si="64"/>
        <v>-7844</v>
      </c>
    </row>
    <row r="286" spans="1:17" ht="15.75" customHeight="1" x14ac:dyDescent="0.25">
      <c r="A286" s="52">
        <v>64306</v>
      </c>
      <c r="B286" s="53" t="s">
        <v>349</v>
      </c>
      <c r="C286" s="54">
        <v>2497.56</v>
      </c>
      <c r="D286" s="20">
        <f t="shared" si="52"/>
        <v>6.5240453161061158E-5</v>
      </c>
      <c r="E286" s="10">
        <f t="shared" si="53"/>
        <v>-22472</v>
      </c>
      <c r="F286" s="10">
        <f t="shared" si="54"/>
        <v>-6262</v>
      </c>
      <c r="G286" s="10">
        <f t="shared" si="55"/>
        <v>-36035</v>
      </c>
      <c r="H286" s="10">
        <f t="shared" si="56"/>
        <v>1733</v>
      </c>
      <c r="I286" s="10">
        <f t="shared" si="57"/>
        <v>212</v>
      </c>
      <c r="J286" s="21">
        <f t="shared" si="58"/>
        <v>2686</v>
      </c>
      <c r="K286" s="21">
        <f t="shared" si="59"/>
        <v>4631</v>
      </c>
      <c r="L286" s="21"/>
      <c r="M286" s="10">
        <f t="shared" si="60"/>
        <v>18</v>
      </c>
      <c r="N286" s="10">
        <f t="shared" si="61"/>
        <v>25</v>
      </c>
      <c r="O286" s="10">
        <f t="shared" si="62"/>
        <v>21801</v>
      </c>
      <c r="P286" s="10">
        <f t="shared" si="63"/>
        <v>21844</v>
      </c>
      <c r="Q286" s="10">
        <f t="shared" si="64"/>
        <v>-2212</v>
      </c>
    </row>
    <row r="287" spans="1:17" ht="15.75" customHeight="1" x14ac:dyDescent="0.25">
      <c r="A287" s="52">
        <v>65201</v>
      </c>
      <c r="B287" s="53" t="s">
        <v>350</v>
      </c>
      <c r="C287" s="54">
        <v>47480.94</v>
      </c>
      <c r="D287" s="20">
        <f t="shared" si="52"/>
        <v>1.2402817318155142E-3</v>
      </c>
      <c r="E287" s="10">
        <f t="shared" si="53"/>
        <v>-427213</v>
      </c>
      <c r="F287" s="10">
        <f t="shared" si="54"/>
        <v>-119039</v>
      </c>
      <c r="G287" s="10">
        <f t="shared" si="55"/>
        <v>-685056</v>
      </c>
      <c r="H287" s="10">
        <f t="shared" si="56"/>
        <v>32938</v>
      </c>
      <c r="I287" s="10">
        <f t="shared" si="57"/>
        <v>4032</v>
      </c>
      <c r="J287" s="21">
        <f t="shared" si="58"/>
        <v>51056</v>
      </c>
      <c r="K287" s="21">
        <f t="shared" si="59"/>
        <v>88026</v>
      </c>
      <c r="L287" s="21"/>
      <c r="M287" s="10">
        <f t="shared" si="60"/>
        <v>343</v>
      </c>
      <c r="N287" s="10">
        <f t="shared" si="61"/>
        <v>476</v>
      </c>
      <c r="O287" s="10">
        <f t="shared" si="62"/>
        <v>414462</v>
      </c>
      <c r="P287" s="10">
        <f t="shared" si="63"/>
        <v>415281</v>
      </c>
      <c r="Q287" s="10">
        <f t="shared" si="64"/>
        <v>-42047</v>
      </c>
    </row>
    <row r="288" spans="1:17" ht="15.75" customHeight="1" x14ac:dyDescent="0.25">
      <c r="A288" s="52">
        <v>65301</v>
      </c>
      <c r="B288" s="53" t="s">
        <v>351</v>
      </c>
      <c r="C288" s="54">
        <v>57983.78</v>
      </c>
      <c r="D288" s="20">
        <f t="shared" si="52"/>
        <v>1.5146335155877236E-3</v>
      </c>
      <c r="E288" s="10">
        <f t="shared" si="53"/>
        <v>-521713</v>
      </c>
      <c r="F288" s="10">
        <f t="shared" si="54"/>
        <v>-145370</v>
      </c>
      <c r="G288" s="10">
        <f t="shared" si="55"/>
        <v>-836592</v>
      </c>
      <c r="H288" s="10">
        <f t="shared" si="56"/>
        <v>40223</v>
      </c>
      <c r="I288" s="10">
        <f t="shared" si="57"/>
        <v>4924</v>
      </c>
      <c r="J288" s="21">
        <f t="shared" si="58"/>
        <v>62350</v>
      </c>
      <c r="K288" s="21">
        <f t="shared" si="59"/>
        <v>107497</v>
      </c>
      <c r="L288" s="21"/>
      <c r="M288" s="10">
        <f t="shared" si="60"/>
        <v>419</v>
      </c>
      <c r="N288" s="10">
        <f t="shared" si="61"/>
        <v>582</v>
      </c>
      <c r="O288" s="10">
        <f t="shared" si="62"/>
        <v>506141</v>
      </c>
      <c r="P288" s="10">
        <f t="shared" si="63"/>
        <v>507142</v>
      </c>
      <c r="Q288" s="10">
        <f t="shared" si="64"/>
        <v>-51348</v>
      </c>
    </row>
    <row r="289" spans="1:17" ht="15.75" customHeight="1" x14ac:dyDescent="0.25">
      <c r="A289" s="52">
        <v>66201</v>
      </c>
      <c r="B289" s="53" t="s">
        <v>352</v>
      </c>
      <c r="C289" s="54">
        <v>32737.69</v>
      </c>
      <c r="D289" s="20">
        <f t="shared" si="52"/>
        <v>8.551633318304026E-4</v>
      </c>
      <c r="E289" s="10">
        <f t="shared" si="53"/>
        <v>-294560</v>
      </c>
      <c r="F289" s="10">
        <f t="shared" si="54"/>
        <v>-82076</v>
      </c>
      <c r="G289" s="10">
        <f t="shared" si="55"/>
        <v>-472340</v>
      </c>
      <c r="H289" s="10">
        <f t="shared" si="56"/>
        <v>22710</v>
      </c>
      <c r="I289" s="10">
        <f t="shared" si="57"/>
        <v>2780</v>
      </c>
      <c r="J289" s="21">
        <f t="shared" si="58"/>
        <v>35203</v>
      </c>
      <c r="K289" s="21">
        <f t="shared" si="59"/>
        <v>60693</v>
      </c>
      <c r="L289" s="21"/>
      <c r="M289" s="10">
        <f t="shared" si="60"/>
        <v>237</v>
      </c>
      <c r="N289" s="10">
        <f t="shared" si="61"/>
        <v>329</v>
      </c>
      <c r="O289" s="10">
        <f t="shared" si="62"/>
        <v>285768</v>
      </c>
      <c r="P289" s="10">
        <f t="shared" si="63"/>
        <v>286334</v>
      </c>
      <c r="Q289" s="10">
        <f t="shared" si="64"/>
        <v>-28991</v>
      </c>
    </row>
    <row r="290" spans="1:17" ht="15.75" customHeight="1" x14ac:dyDescent="0.25">
      <c r="A290" s="52">
        <v>66203</v>
      </c>
      <c r="B290" s="53" t="s">
        <v>353</v>
      </c>
      <c r="C290" s="54">
        <v>41398.400000000001</v>
      </c>
      <c r="D290" s="20">
        <f t="shared" si="52"/>
        <v>1.0813955925554838E-3</v>
      </c>
      <c r="E290" s="10">
        <f t="shared" si="53"/>
        <v>-372485</v>
      </c>
      <c r="F290" s="10">
        <f t="shared" si="54"/>
        <v>-103789</v>
      </c>
      <c r="G290" s="10">
        <f t="shared" si="55"/>
        <v>-597297</v>
      </c>
      <c r="H290" s="10">
        <f t="shared" si="56"/>
        <v>28718</v>
      </c>
      <c r="I290" s="10">
        <f t="shared" si="57"/>
        <v>3515</v>
      </c>
      <c r="J290" s="21">
        <f t="shared" si="58"/>
        <v>44515</v>
      </c>
      <c r="K290" s="21">
        <f t="shared" si="59"/>
        <v>76748</v>
      </c>
      <c r="L290" s="21"/>
      <c r="M290" s="10">
        <f t="shared" si="60"/>
        <v>299</v>
      </c>
      <c r="N290" s="10">
        <f t="shared" si="61"/>
        <v>415</v>
      </c>
      <c r="O290" s="10">
        <f t="shared" si="62"/>
        <v>361367</v>
      </c>
      <c r="P290" s="10">
        <f t="shared" si="63"/>
        <v>362081</v>
      </c>
      <c r="Q290" s="10">
        <f t="shared" si="64"/>
        <v>-36661</v>
      </c>
    </row>
    <row r="291" spans="1:17" ht="15.75" customHeight="1" x14ac:dyDescent="0.25">
      <c r="A291" s="52">
        <v>66301</v>
      </c>
      <c r="B291" s="53" t="s">
        <v>354</v>
      </c>
      <c r="C291" s="54">
        <v>37236.629999999997</v>
      </c>
      <c r="D291" s="20">
        <f t="shared" si="52"/>
        <v>9.7268318494481197E-4</v>
      </c>
      <c r="E291" s="10">
        <f t="shared" si="53"/>
        <v>-335039</v>
      </c>
      <c r="F291" s="10">
        <f t="shared" si="54"/>
        <v>-93355</v>
      </c>
      <c r="G291" s="10">
        <f t="shared" si="55"/>
        <v>-537251</v>
      </c>
      <c r="H291" s="10">
        <f t="shared" si="56"/>
        <v>25831</v>
      </c>
      <c r="I291" s="10">
        <f t="shared" si="57"/>
        <v>3162</v>
      </c>
      <c r="J291" s="21">
        <f t="shared" si="58"/>
        <v>40040</v>
      </c>
      <c r="K291" s="21">
        <f t="shared" si="59"/>
        <v>69033</v>
      </c>
      <c r="L291" s="21"/>
      <c r="M291" s="10">
        <f t="shared" si="60"/>
        <v>269</v>
      </c>
      <c r="N291" s="10">
        <f t="shared" si="61"/>
        <v>374</v>
      </c>
      <c r="O291" s="10">
        <f t="shared" si="62"/>
        <v>325039</v>
      </c>
      <c r="P291" s="10">
        <f t="shared" si="63"/>
        <v>325682</v>
      </c>
      <c r="Q291" s="10">
        <f t="shared" si="64"/>
        <v>-32975</v>
      </c>
    </row>
    <row r="292" spans="1:17" ht="15.75" customHeight="1" x14ac:dyDescent="0.25">
      <c r="A292" s="52">
        <v>66307</v>
      </c>
      <c r="B292" s="53" t="s">
        <v>355</v>
      </c>
      <c r="C292" s="54">
        <v>5660.96</v>
      </c>
      <c r="D292" s="20">
        <f t="shared" si="52"/>
        <v>1.4787376308342574E-4</v>
      </c>
      <c r="E292" s="10">
        <f t="shared" si="53"/>
        <v>-50935</v>
      </c>
      <c r="F292" s="10">
        <f t="shared" si="54"/>
        <v>-14193</v>
      </c>
      <c r="G292" s="10">
        <f t="shared" si="55"/>
        <v>-81676</v>
      </c>
      <c r="H292" s="10">
        <f t="shared" si="56"/>
        <v>3927</v>
      </c>
      <c r="I292" s="10">
        <f t="shared" si="57"/>
        <v>481</v>
      </c>
      <c r="J292" s="21">
        <f t="shared" si="58"/>
        <v>6087</v>
      </c>
      <c r="K292" s="21">
        <f t="shared" si="59"/>
        <v>10495</v>
      </c>
      <c r="L292" s="21"/>
      <c r="M292" s="10">
        <f t="shared" si="60"/>
        <v>41</v>
      </c>
      <c r="N292" s="10">
        <f t="shared" si="61"/>
        <v>57</v>
      </c>
      <c r="O292" s="10">
        <f t="shared" si="62"/>
        <v>49415</v>
      </c>
      <c r="P292" s="10">
        <f t="shared" si="63"/>
        <v>49513</v>
      </c>
      <c r="Q292" s="10">
        <f t="shared" si="64"/>
        <v>-5013</v>
      </c>
    </row>
    <row r="293" spans="1:17" ht="15.75" customHeight="1" x14ac:dyDescent="0.25">
      <c r="A293" s="52">
        <v>67201</v>
      </c>
      <c r="B293" s="53" t="s">
        <v>356</v>
      </c>
      <c r="C293" s="54">
        <v>45201.84</v>
      </c>
      <c r="D293" s="20">
        <f t="shared" si="52"/>
        <v>1.1807478199978301E-3</v>
      </c>
      <c r="E293" s="10">
        <f t="shared" si="53"/>
        <v>-406707</v>
      </c>
      <c r="F293" s="10">
        <f t="shared" si="54"/>
        <v>-113325</v>
      </c>
      <c r="G293" s="10">
        <f t="shared" si="55"/>
        <v>-652173</v>
      </c>
      <c r="H293" s="10">
        <f t="shared" si="56"/>
        <v>31357</v>
      </c>
      <c r="I293" s="10">
        <f t="shared" si="57"/>
        <v>3838</v>
      </c>
      <c r="J293" s="21">
        <f t="shared" si="58"/>
        <v>48605</v>
      </c>
      <c r="K293" s="21">
        <f t="shared" si="59"/>
        <v>83800</v>
      </c>
      <c r="L293" s="21"/>
      <c r="M293" s="10">
        <f t="shared" si="60"/>
        <v>327</v>
      </c>
      <c r="N293" s="10">
        <f t="shared" si="61"/>
        <v>454</v>
      </c>
      <c r="O293" s="10">
        <f t="shared" si="62"/>
        <v>394567</v>
      </c>
      <c r="P293" s="10">
        <f t="shared" si="63"/>
        <v>395348</v>
      </c>
      <c r="Q293" s="10">
        <f t="shared" si="64"/>
        <v>-40029</v>
      </c>
    </row>
    <row r="294" spans="1:17" ht="15.75" customHeight="1" x14ac:dyDescent="0.25">
      <c r="A294" s="52">
        <v>67301</v>
      </c>
      <c r="B294" s="53" t="s">
        <v>357</v>
      </c>
      <c r="C294" s="54">
        <v>24850.2</v>
      </c>
      <c r="D294" s="20">
        <f t="shared" si="52"/>
        <v>6.4912887343767604E-4</v>
      </c>
      <c r="E294" s="10">
        <f t="shared" si="53"/>
        <v>-223592</v>
      </c>
      <c r="F294" s="10">
        <f t="shared" si="54"/>
        <v>-62302</v>
      </c>
      <c r="G294" s="10">
        <f t="shared" si="55"/>
        <v>-358539</v>
      </c>
      <c r="H294" s="10">
        <f t="shared" si="56"/>
        <v>17239</v>
      </c>
      <c r="I294" s="10">
        <f t="shared" si="57"/>
        <v>2110</v>
      </c>
      <c r="J294" s="21">
        <f t="shared" si="58"/>
        <v>26721</v>
      </c>
      <c r="K294" s="21">
        <f t="shared" si="59"/>
        <v>46070</v>
      </c>
      <c r="L294" s="21"/>
      <c r="M294" s="10">
        <f t="shared" si="60"/>
        <v>180</v>
      </c>
      <c r="N294" s="10">
        <f t="shared" si="61"/>
        <v>249</v>
      </c>
      <c r="O294" s="10">
        <f t="shared" si="62"/>
        <v>216918</v>
      </c>
      <c r="P294" s="10">
        <f t="shared" si="63"/>
        <v>217347</v>
      </c>
      <c r="Q294" s="10">
        <f t="shared" si="64"/>
        <v>-22006</v>
      </c>
    </row>
    <row r="295" spans="1:17" ht="15.75" customHeight="1" x14ac:dyDescent="0.25">
      <c r="A295" s="52">
        <v>67302</v>
      </c>
      <c r="B295" s="53" t="s">
        <v>358</v>
      </c>
      <c r="C295" s="54">
        <v>8997.9</v>
      </c>
      <c r="D295" s="20">
        <f t="shared" si="52"/>
        <v>2.3504022866233931E-4</v>
      </c>
      <c r="E295" s="10">
        <f t="shared" si="53"/>
        <v>-80959</v>
      </c>
      <c r="F295" s="10">
        <f t="shared" si="54"/>
        <v>-22559</v>
      </c>
      <c r="G295" s="10">
        <f t="shared" si="55"/>
        <v>-129822</v>
      </c>
      <c r="H295" s="10">
        <f t="shared" si="56"/>
        <v>6242</v>
      </c>
      <c r="I295" s="10">
        <f t="shared" si="57"/>
        <v>764</v>
      </c>
      <c r="J295" s="21">
        <f t="shared" si="58"/>
        <v>9675</v>
      </c>
      <c r="K295" s="21">
        <f t="shared" si="59"/>
        <v>16681</v>
      </c>
      <c r="L295" s="21"/>
      <c r="M295" s="10">
        <f t="shared" si="60"/>
        <v>65</v>
      </c>
      <c r="N295" s="10">
        <f t="shared" si="61"/>
        <v>90</v>
      </c>
      <c r="O295" s="10">
        <f t="shared" si="62"/>
        <v>78543</v>
      </c>
      <c r="P295" s="10">
        <f t="shared" si="63"/>
        <v>78698</v>
      </c>
      <c r="Q295" s="10">
        <f t="shared" si="64"/>
        <v>-7968</v>
      </c>
    </row>
    <row r="296" spans="1:17" ht="15.75" customHeight="1" x14ac:dyDescent="0.25">
      <c r="A296" s="52">
        <v>67304</v>
      </c>
      <c r="B296" s="53" t="s">
        <v>359</v>
      </c>
      <c r="C296" s="54">
        <v>1817.2</v>
      </c>
      <c r="D296" s="20">
        <f t="shared" si="52"/>
        <v>4.7468309663944145E-5</v>
      </c>
      <c r="E296" s="10">
        <f t="shared" si="53"/>
        <v>-16350</v>
      </c>
      <c r="F296" s="10">
        <f t="shared" si="54"/>
        <v>-4556</v>
      </c>
      <c r="G296" s="10">
        <f t="shared" si="55"/>
        <v>-26219</v>
      </c>
      <c r="H296" s="10">
        <f t="shared" si="56"/>
        <v>1261</v>
      </c>
      <c r="I296" s="10">
        <f t="shared" si="57"/>
        <v>154</v>
      </c>
      <c r="J296" s="21">
        <f t="shared" si="58"/>
        <v>1954</v>
      </c>
      <c r="K296" s="21">
        <f t="shared" si="59"/>
        <v>3369</v>
      </c>
      <c r="L296" s="21"/>
      <c r="M296" s="10">
        <f t="shared" si="60"/>
        <v>13</v>
      </c>
      <c r="N296" s="10">
        <f t="shared" si="61"/>
        <v>18</v>
      </c>
      <c r="O296" s="10">
        <f t="shared" si="62"/>
        <v>15862</v>
      </c>
      <c r="P296" s="10">
        <f t="shared" si="63"/>
        <v>15893</v>
      </c>
      <c r="Q296" s="10">
        <f t="shared" si="64"/>
        <v>-1609</v>
      </c>
    </row>
    <row r="297" spans="1:17" ht="15.75" customHeight="1" x14ac:dyDescent="0.25">
      <c r="A297" s="52">
        <v>67312</v>
      </c>
      <c r="B297" s="53" t="s">
        <v>360</v>
      </c>
      <c r="C297" s="54">
        <v>54</v>
      </c>
      <c r="D297" s="20">
        <f t="shared" si="52"/>
        <v>1.4105705050918907E-6</v>
      </c>
      <c r="E297" s="10">
        <f t="shared" si="53"/>
        <v>-486</v>
      </c>
      <c r="F297" s="10">
        <f t="shared" si="54"/>
        <v>-135</v>
      </c>
      <c r="G297" s="10">
        <f t="shared" si="55"/>
        <v>-779</v>
      </c>
      <c r="H297" s="10">
        <f t="shared" si="56"/>
        <v>37</v>
      </c>
      <c r="I297" s="10">
        <f t="shared" si="57"/>
        <v>5</v>
      </c>
      <c r="J297" s="21">
        <f t="shared" si="58"/>
        <v>58</v>
      </c>
      <c r="K297" s="21">
        <f t="shared" si="59"/>
        <v>100</v>
      </c>
      <c r="L297" s="21"/>
      <c r="M297" s="10">
        <f t="shared" si="60"/>
        <v>0</v>
      </c>
      <c r="N297" s="10">
        <f t="shared" si="61"/>
        <v>1</v>
      </c>
      <c r="O297" s="10">
        <f t="shared" si="62"/>
        <v>471</v>
      </c>
      <c r="P297" s="10">
        <f t="shared" si="63"/>
        <v>472</v>
      </c>
      <c r="Q297" s="10">
        <f t="shared" si="64"/>
        <v>-48</v>
      </c>
    </row>
    <row r="298" spans="1:17" ht="15.75" customHeight="1" x14ac:dyDescent="0.25">
      <c r="A298" s="52">
        <v>68201</v>
      </c>
      <c r="B298" s="53" t="s">
        <v>361</v>
      </c>
      <c r="C298" s="54">
        <v>43489.99</v>
      </c>
      <c r="D298" s="20">
        <f t="shared" si="52"/>
        <v>1.1360314289026161E-3</v>
      </c>
      <c r="E298" s="10">
        <f t="shared" si="53"/>
        <v>-391304</v>
      </c>
      <c r="F298" s="10">
        <f t="shared" si="54"/>
        <v>-109033</v>
      </c>
      <c r="G298" s="10">
        <f t="shared" si="55"/>
        <v>-627475</v>
      </c>
      <c r="H298" s="10">
        <f t="shared" si="56"/>
        <v>30169</v>
      </c>
      <c r="I298" s="10">
        <f t="shared" si="57"/>
        <v>3693</v>
      </c>
      <c r="J298" s="21">
        <f t="shared" si="58"/>
        <v>46764</v>
      </c>
      <c r="K298" s="21">
        <f t="shared" si="59"/>
        <v>80626</v>
      </c>
      <c r="L298" s="21"/>
      <c r="M298" s="10">
        <f t="shared" si="60"/>
        <v>314</v>
      </c>
      <c r="N298" s="10">
        <f t="shared" si="61"/>
        <v>436</v>
      </c>
      <c r="O298" s="10">
        <f t="shared" si="62"/>
        <v>379625</v>
      </c>
      <c r="P298" s="10">
        <f t="shared" si="63"/>
        <v>380375</v>
      </c>
      <c r="Q298" s="10">
        <f t="shared" si="64"/>
        <v>-38513</v>
      </c>
    </row>
    <row r="299" spans="1:17" ht="15.75" customHeight="1" x14ac:dyDescent="0.25">
      <c r="A299" s="52">
        <v>68204</v>
      </c>
      <c r="B299" s="53" t="s">
        <v>362</v>
      </c>
      <c r="C299" s="54">
        <v>56300.37</v>
      </c>
      <c r="D299" s="20">
        <f t="shared" si="52"/>
        <v>1.4706600249585248E-3</v>
      </c>
      <c r="E299" s="10">
        <f t="shared" si="53"/>
        <v>-506567</v>
      </c>
      <c r="F299" s="10">
        <f t="shared" si="54"/>
        <v>-141150</v>
      </c>
      <c r="G299" s="10">
        <f t="shared" si="55"/>
        <v>-812303</v>
      </c>
      <c r="H299" s="10">
        <f t="shared" si="56"/>
        <v>39056</v>
      </c>
      <c r="I299" s="10">
        <f t="shared" si="57"/>
        <v>4781</v>
      </c>
      <c r="J299" s="21">
        <f t="shared" si="58"/>
        <v>60539</v>
      </c>
      <c r="K299" s="21">
        <f t="shared" si="59"/>
        <v>104376</v>
      </c>
      <c r="L299" s="21"/>
      <c r="M299" s="10">
        <f t="shared" si="60"/>
        <v>407</v>
      </c>
      <c r="N299" s="10">
        <f t="shared" si="61"/>
        <v>565</v>
      </c>
      <c r="O299" s="10">
        <f t="shared" si="62"/>
        <v>491447</v>
      </c>
      <c r="P299" s="10">
        <f t="shared" si="63"/>
        <v>492419</v>
      </c>
      <c r="Q299" s="10">
        <f t="shared" si="64"/>
        <v>-49858</v>
      </c>
    </row>
    <row r="300" spans="1:17" ht="15.75" customHeight="1" x14ac:dyDescent="0.25">
      <c r="A300" s="52">
        <v>68301</v>
      </c>
      <c r="B300" s="53" t="s">
        <v>363</v>
      </c>
      <c r="C300" s="54">
        <v>27860.79</v>
      </c>
      <c r="D300" s="20">
        <f t="shared" si="52"/>
        <v>7.2777053004739072E-4</v>
      </c>
      <c r="E300" s="10">
        <f t="shared" si="53"/>
        <v>-250680</v>
      </c>
      <c r="F300" s="10">
        <f t="shared" si="54"/>
        <v>-69849</v>
      </c>
      <c r="G300" s="10">
        <f t="shared" si="55"/>
        <v>-401976</v>
      </c>
      <c r="H300" s="10">
        <f t="shared" si="56"/>
        <v>19327</v>
      </c>
      <c r="I300" s="10">
        <f t="shared" si="57"/>
        <v>2366</v>
      </c>
      <c r="J300" s="21">
        <f t="shared" si="58"/>
        <v>29959</v>
      </c>
      <c r="K300" s="21">
        <f t="shared" si="59"/>
        <v>51652</v>
      </c>
      <c r="L300" s="21"/>
      <c r="M300" s="10">
        <f t="shared" si="60"/>
        <v>201</v>
      </c>
      <c r="N300" s="10">
        <f t="shared" si="61"/>
        <v>280</v>
      </c>
      <c r="O300" s="10">
        <f t="shared" si="62"/>
        <v>243197</v>
      </c>
      <c r="P300" s="10">
        <f t="shared" si="63"/>
        <v>243678</v>
      </c>
      <c r="Q300" s="10">
        <f t="shared" si="64"/>
        <v>-24672</v>
      </c>
    </row>
    <row r="301" spans="1:17" ht="15.75" customHeight="1" x14ac:dyDescent="0.25">
      <c r="A301" s="52">
        <v>69201</v>
      </c>
      <c r="B301" s="53" t="s">
        <v>364</v>
      </c>
      <c r="C301" s="54">
        <v>59194.15</v>
      </c>
      <c r="D301" s="20">
        <f t="shared" si="52"/>
        <v>1.5462504085923176E-3</v>
      </c>
      <c r="E301" s="10">
        <f t="shared" si="53"/>
        <v>-532604</v>
      </c>
      <c r="F301" s="10">
        <f t="shared" si="54"/>
        <v>-148405</v>
      </c>
      <c r="G301" s="10">
        <f t="shared" si="55"/>
        <v>-854055</v>
      </c>
      <c r="H301" s="10">
        <f t="shared" si="56"/>
        <v>41063</v>
      </c>
      <c r="I301" s="10">
        <f t="shared" si="57"/>
        <v>5026</v>
      </c>
      <c r="J301" s="21">
        <f t="shared" si="58"/>
        <v>63651</v>
      </c>
      <c r="K301" s="21">
        <f t="shared" si="59"/>
        <v>109740</v>
      </c>
      <c r="L301" s="21"/>
      <c r="M301" s="10">
        <f t="shared" si="60"/>
        <v>428</v>
      </c>
      <c r="N301" s="10">
        <f t="shared" si="61"/>
        <v>594</v>
      </c>
      <c r="O301" s="10">
        <f t="shared" si="62"/>
        <v>516707</v>
      </c>
      <c r="P301" s="10">
        <f t="shared" si="63"/>
        <v>517729</v>
      </c>
      <c r="Q301" s="10">
        <f t="shared" si="64"/>
        <v>-52420</v>
      </c>
    </row>
    <row r="302" spans="1:17" ht="15.75" customHeight="1" x14ac:dyDescent="0.25">
      <c r="A302" s="52">
        <v>69301</v>
      </c>
      <c r="B302" s="53" t="s">
        <v>365</v>
      </c>
      <c r="C302" s="54">
        <v>115935.63</v>
      </c>
      <c r="D302" s="20">
        <f t="shared" si="52"/>
        <v>3.0284329660601218E-3</v>
      </c>
      <c r="E302" s="10">
        <f t="shared" si="53"/>
        <v>-1043139</v>
      </c>
      <c r="F302" s="10">
        <f t="shared" si="54"/>
        <v>-290661</v>
      </c>
      <c r="G302" s="10">
        <f t="shared" si="55"/>
        <v>-1672722</v>
      </c>
      <c r="H302" s="10">
        <f t="shared" si="56"/>
        <v>80425</v>
      </c>
      <c r="I302" s="10">
        <f t="shared" si="57"/>
        <v>9844</v>
      </c>
      <c r="J302" s="21">
        <f t="shared" si="58"/>
        <v>124665</v>
      </c>
      <c r="K302" s="21">
        <f t="shared" si="59"/>
        <v>214934</v>
      </c>
      <c r="L302" s="21"/>
      <c r="M302" s="10">
        <f t="shared" si="60"/>
        <v>838</v>
      </c>
      <c r="N302" s="10">
        <f t="shared" si="61"/>
        <v>1163</v>
      </c>
      <c r="O302" s="10">
        <f t="shared" si="62"/>
        <v>1012004</v>
      </c>
      <c r="P302" s="10">
        <f t="shared" si="63"/>
        <v>1014005</v>
      </c>
      <c r="Q302" s="10">
        <f t="shared" si="64"/>
        <v>-102668</v>
      </c>
    </row>
    <row r="303" spans="1:17" ht="15.75" customHeight="1" x14ac:dyDescent="0.25">
      <c r="A303" s="52">
        <v>70201</v>
      </c>
      <c r="B303" s="53" t="s">
        <v>366</v>
      </c>
      <c r="C303" s="54">
        <v>252737.94</v>
      </c>
      <c r="D303" s="20">
        <f t="shared" si="52"/>
        <v>6.6019385866978517E-3</v>
      </c>
      <c r="E303" s="10">
        <f t="shared" si="53"/>
        <v>-2274028</v>
      </c>
      <c r="F303" s="10">
        <f t="shared" si="54"/>
        <v>-633636</v>
      </c>
      <c r="G303" s="10">
        <f t="shared" si="55"/>
        <v>-3646510</v>
      </c>
      <c r="H303" s="10">
        <f t="shared" si="56"/>
        <v>175324</v>
      </c>
      <c r="I303" s="10">
        <f t="shared" si="57"/>
        <v>21461</v>
      </c>
      <c r="J303" s="21">
        <f t="shared" si="58"/>
        <v>271767</v>
      </c>
      <c r="K303" s="21">
        <f t="shared" si="59"/>
        <v>468552</v>
      </c>
      <c r="L303" s="21"/>
      <c r="M303" s="10">
        <f t="shared" si="60"/>
        <v>1828</v>
      </c>
      <c r="N303" s="10">
        <f t="shared" si="61"/>
        <v>2536</v>
      </c>
      <c r="O303" s="10">
        <f t="shared" si="62"/>
        <v>2206153</v>
      </c>
      <c r="P303" s="10">
        <f t="shared" si="63"/>
        <v>2210517</v>
      </c>
      <c r="Q303" s="10">
        <f t="shared" si="64"/>
        <v>-223815</v>
      </c>
    </row>
    <row r="304" spans="1:17" ht="15.75" customHeight="1" x14ac:dyDescent="0.25">
      <c r="A304" s="52">
        <v>70302</v>
      </c>
      <c r="B304" s="53" t="s">
        <v>367</v>
      </c>
      <c r="C304" s="54">
        <v>31691.06</v>
      </c>
      <c r="D304" s="20">
        <f t="shared" si="52"/>
        <v>8.2782360205735958E-4</v>
      </c>
      <c r="E304" s="10">
        <f t="shared" si="53"/>
        <v>-285143</v>
      </c>
      <c r="F304" s="10">
        <f t="shared" si="54"/>
        <v>-79452</v>
      </c>
      <c r="G304" s="10">
        <f t="shared" si="55"/>
        <v>-457239</v>
      </c>
      <c r="H304" s="10">
        <f t="shared" si="56"/>
        <v>21984</v>
      </c>
      <c r="I304" s="10">
        <f t="shared" si="57"/>
        <v>2691</v>
      </c>
      <c r="J304" s="21">
        <f t="shared" si="58"/>
        <v>34077</v>
      </c>
      <c r="K304" s="21">
        <f t="shared" si="59"/>
        <v>58752</v>
      </c>
      <c r="L304" s="21"/>
      <c r="M304" s="10">
        <f t="shared" si="60"/>
        <v>229</v>
      </c>
      <c r="N304" s="10">
        <f t="shared" si="61"/>
        <v>318</v>
      </c>
      <c r="O304" s="10">
        <f t="shared" si="62"/>
        <v>276632</v>
      </c>
      <c r="P304" s="10">
        <f t="shared" si="63"/>
        <v>277179</v>
      </c>
      <c r="Q304" s="10">
        <f t="shared" si="64"/>
        <v>-28064</v>
      </c>
    </row>
    <row r="305" spans="1:17" ht="15.75" customHeight="1" x14ac:dyDescent="0.25">
      <c r="A305" s="52">
        <v>70303</v>
      </c>
      <c r="B305" s="53" t="s">
        <v>368</v>
      </c>
      <c r="C305" s="54">
        <v>44194.32</v>
      </c>
      <c r="D305" s="20">
        <f t="shared" si="52"/>
        <v>1.1544297089739379E-3</v>
      </c>
      <c r="E305" s="10">
        <f t="shared" si="53"/>
        <v>-397642</v>
      </c>
      <c r="F305" s="10">
        <f t="shared" si="54"/>
        <v>-110799</v>
      </c>
      <c r="G305" s="10">
        <f t="shared" si="55"/>
        <v>-637637</v>
      </c>
      <c r="H305" s="10">
        <f t="shared" si="56"/>
        <v>30658</v>
      </c>
      <c r="I305" s="10">
        <f t="shared" si="57"/>
        <v>3753</v>
      </c>
      <c r="J305" s="21">
        <f t="shared" si="58"/>
        <v>47522</v>
      </c>
      <c r="K305" s="21">
        <f t="shared" si="59"/>
        <v>81933</v>
      </c>
      <c r="L305" s="21"/>
      <c r="M305" s="10">
        <f t="shared" si="60"/>
        <v>320</v>
      </c>
      <c r="N305" s="10">
        <f t="shared" si="61"/>
        <v>443</v>
      </c>
      <c r="O305" s="10">
        <f t="shared" si="62"/>
        <v>385773</v>
      </c>
      <c r="P305" s="10">
        <f t="shared" si="63"/>
        <v>386536</v>
      </c>
      <c r="Q305" s="10">
        <f t="shared" si="64"/>
        <v>-39137</v>
      </c>
    </row>
    <row r="306" spans="1:17" ht="15.75" customHeight="1" x14ac:dyDescent="0.25">
      <c r="A306" s="52">
        <v>70304</v>
      </c>
      <c r="B306" s="53" t="s">
        <v>369</v>
      </c>
      <c r="C306" s="54">
        <v>2407.81</v>
      </c>
      <c r="D306" s="20">
        <f t="shared" si="52"/>
        <v>6.2896032738246402E-5</v>
      </c>
      <c r="E306" s="10">
        <f t="shared" si="53"/>
        <v>-21664</v>
      </c>
      <c r="F306" s="10">
        <f t="shared" si="54"/>
        <v>-6037</v>
      </c>
      <c r="G306" s="10">
        <f t="shared" si="55"/>
        <v>-34740</v>
      </c>
      <c r="H306" s="10">
        <f t="shared" si="56"/>
        <v>1670</v>
      </c>
      <c r="I306" s="10">
        <f t="shared" si="57"/>
        <v>204</v>
      </c>
      <c r="J306" s="21">
        <f t="shared" si="58"/>
        <v>2589</v>
      </c>
      <c r="K306" s="21">
        <f t="shared" si="59"/>
        <v>4463</v>
      </c>
      <c r="L306" s="21"/>
      <c r="M306" s="10">
        <f t="shared" si="60"/>
        <v>17</v>
      </c>
      <c r="N306" s="10">
        <f t="shared" si="61"/>
        <v>24</v>
      </c>
      <c r="O306" s="10">
        <f t="shared" si="62"/>
        <v>21018</v>
      </c>
      <c r="P306" s="10">
        <f t="shared" si="63"/>
        <v>21059</v>
      </c>
      <c r="Q306" s="10">
        <f t="shared" si="64"/>
        <v>-2132</v>
      </c>
    </row>
    <row r="307" spans="1:17" ht="15.75" customHeight="1" x14ac:dyDescent="0.25">
      <c r="A307" s="52">
        <v>70307</v>
      </c>
      <c r="B307" s="53" t="s">
        <v>370</v>
      </c>
      <c r="C307" s="54">
        <v>2095.1999999999998</v>
      </c>
      <c r="D307" s="20">
        <f t="shared" si="52"/>
        <v>5.4730135597565355E-5</v>
      </c>
      <c r="E307" s="10">
        <f t="shared" si="53"/>
        <v>-18852</v>
      </c>
      <c r="F307" s="10">
        <f t="shared" si="54"/>
        <v>-5253</v>
      </c>
      <c r="G307" s="10">
        <f t="shared" si="55"/>
        <v>-30230</v>
      </c>
      <c r="H307" s="10">
        <f t="shared" si="56"/>
        <v>1453</v>
      </c>
      <c r="I307" s="10">
        <f t="shared" si="57"/>
        <v>178</v>
      </c>
      <c r="J307" s="21">
        <f t="shared" si="58"/>
        <v>2253</v>
      </c>
      <c r="K307" s="21">
        <f t="shared" si="59"/>
        <v>3884</v>
      </c>
      <c r="L307" s="21"/>
      <c r="M307" s="10">
        <f t="shared" si="60"/>
        <v>15</v>
      </c>
      <c r="N307" s="10">
        <f t="shared" si="61"/>
        <v>21</v>
      </c>
      <c r="O307" s="10">
        <f t="shared" si="62"/>
        <v>18289</v>
      </c>
      <c r="P307" s="10">
        <f t="shared" si="63"/>
        <v>18325</v>
      </c>
      <c r="Q307" s="10">
        <f t="shared" si="64"/>
        <v>-1855</v>
      </c>
    </row>
    <row r="308" spans="1:17" ht="15.75" customHeight="1" x14ac:dyDescent="0.25">
      <c r="A308" s="52">
        <v>70316</v>
      </c>
      <c r="B308" s="53" t="s">
        <v>371</v>
      </c>
      <c r="C308" s="54">
        <v>823.81</v>
      </c>
      <c r="D308" s="20">
        <f t="shared" si="52"/>
        <v>2.1519297922217602E-5</v>
      </c>
      <c r="E308" s="10">
        <f t="shared" si="53"/>
        <v>-7412</v>
      </c>
      <c r="F308" s="10">
        <f t="shared" si="54"/>
        <v>-2065</v>
      </c>
      <c r="G308" s="10">
        <f t="shared" si="55"/>
        <v>-11886</v>
      </c>
      <c r="H308" s="10">
        <f t="shared" si="56"/>
        <v>571</v>
      </c>
      <c r="I308" s="10">
        <f t="shared" si="57"/>
        <v>70</v>
      </c>
      <c r="J308" s="21">
        <f t="shared" si="58"/>
        <v>886</v>
      </c>
      <c r="K308" s="21">
        <f t="shared" si="59"/>
        <v>1527</v>
      </c>
      <c r="L308" s="21"/>
      <c r="M308" s="10">
        <f t="shared" si="60"/>
        <v>6</v>
      </c>
      <c r="N308" s="10">
        <f t="shared" si="61"/>
        <v>8</v>
      </c>
      <c r="O308" s="10">
        <f t="shared" si="62"/>
        <v>7191</v>
      </c>
      <c r="P308" s="10">
        <f t="shared" si="63"/>
        <v>7205</v>
      </c>
      <c r="Q308" s="10">
        <f t="shared" si="64"/>
        <v>-730</v>
      </c>
    </row>
    <row r="309" spans="1:17" ht="15.75" customHeight="1" x14ac:dyDescent="0.25">
      <c r="A309" s="52">
        <v>70317</v>
      </c>
      <c r="B309" s="53" t="s">
        <v>372</v>
      </c>
      <c r="C309" s="54">
        <v>2445.73</v>
      </c>
      <c r="D309" s="20">
        <f t="shared" si="52"/>
        <v>6.3886566692933144E-5</v>
      </c>
      <c r="E309" s="10">
        <f t="shared" si="53"/>
        <v>-22006</v>
      </c>
      <c r="F309" s="10">
        <f t="shared" si="54"/>
        <v>-6132</v>
      </c>
      <c r="G309" s="10">
        <f t="shared" si="55"/>
        <v>-35287</v>
      </c>
      <c r="H309" s="10">
        <f t="shared" si="56"/>
        <v>1697</v>
      </c>
      <c r="I309" s="10">
        <f t="shared" si="57"/>
        <v>208</v>
      </c>
      <c r="J309" s="21">
        <f t="shared" si="58"/>
        <v>2630</v>
      </c>
      <c r="K309" s="21">
        <f t="shared" si="59"/>
        <v>4535</v>
      </c>
      <c r="L309" s="21"/>
      <c r="M309" s="10">
        <f t="shared" si="60"/>
        <v>18</v>
      </c>
      <c r="N309" s="10">
        <f t="shared" si="61"/>
        <v>25</v>
      </c>
      <c r="O309" s="10">
        <f t="shared" si="62"/>
        <v>21349</v>
      </c>
      <c r="P309" s="10">
        <f t="shared" si="63"/>
        <v>21392</v>
      </c>
      <c r="Q309" s="10">
        <f t="shared" si="64"/>
        <v>-2166</v>
      </c>
    </row>
    <row r="310" spans="1:17" ht="15.75" customHeight="1" x14ac:dyDescent="0.25">
      <c r="A310" s="52">
        <v>71201</v>
      </c>
      <c r="B310" s="53" t="s">
        <v>373</v>
      </c>
      <c r="C310" s="54">
        <v>73243.070000000007</v>
      </c>
      <c r="D310" s="20">
        <f t="shared" si="52"/>
        <v>1.9132317452663096E-3</v>
      </c>
      <c r="E310" s="10">
        <f t="shared" si="53"/>
        <v>-659010</v>
      </c>
      <c r="F310" s="10">
        <f t="shared" si="54"/>
        <v>-183627</v>
      </c>
      <c r="G310" s="10">
        <f t="shared" si="55"/>
        <v>-1056753</v>
      </c>
      <c r="H310" s="10">
        <f t="shared" si="56"/>
        <v>50809</v>
      </c>
      <c r="I310" s="10">
        <f t="shared" si="57"/>
        <v>6219</v>
      </c>
      <c r="J310" s="21">
        <f t="shared" si="58"/>
        <v>78758</v>
      </c>
      <c r="K310" s="21">
        <f t="shared" si="59"/>
        <v>135786</v>
      </c>
      <c r="L310" s="21"/>
      <c r="M310" s="10">
        <f t="shared" si="60"/>
        <v>530</v>
      </c>
      <c r="N310" s="10">
        <f t="shared" si="61"/>
        <v>735</v>
      </c>
      <c r="O310" s="10">
        <f t="shared" si="62"/>
        <v>639340</v>
      </c>
      <c r="P310" s="10">
        <f t="shared" si="63"/>
        <v>640605</v>
      </c>
      <c r="Q310" s="10">
        <f t="shared" si="64"/>
        <v>-64861</v>
      </c>
    </row>
    <row r="311" spans="1:17" ht="15.75" customHeight="1" x14ac:dyDescent="0.25">
      <c r="A311" s="52">
        <v>71301</v>
      </c>
      <c r="B311" s="53" t="s">
        <v>374</v>
      </c>
      <c r="C311" s="54">
        <v>4512.3599999999997</v>
      </c>
      <c r="D311" s="20">
        <f t="shared" si="52"/>
        <v>1.1787040600660081E-4</v>
      </c>
      <c r="E311" s="10">
        <f t="shared" si="53"/>
        <v>-40600</v>
      </c>
      <c r="F311" s="10">
        <f t="shared" si="54"/>
        <v>-11313</v>
      </c>
      <c r="G311" s="10">
        <f t="shared" si="55"/>
        <v>-65104</v>
      </c>
      <c r="H311" s="10">
        <f t="shared" si="56"/>
        <v>3130</v>
      </c>
      <c r="I311" s="10">
        <f t="shared" si="57"/>
        <v>383</v>
      </c>
      <c r="J311" s="21">
        <f t="shared" si="58"/>
        <v>4852</v>
      </c>
      <c r="K311" s="21">
        <f t="shared" si="59"/>
        <v>8365</v>
      </c>
      <c r="L311" s="21"/>
      <c r="M311" s="10">
        <f t="shared" si="60"/>
        <v>33</v>
      </c>
      <c r="N311" s="10">
        <f t="shared" si="61"/>
        <v>45</v>
      </c>
      <c r="O311" s="10">
        <f t="shared" si="62"/>
        <v>39388</v>
      </c>
      <c r="P311" s="10">
        <f t="shared" si="63"/>
        <v>39466</v>
      </c>
      <c r="Q311" s="10">
        <f t="shared" si="64"/>
        <v>-3996</v>
      </c>
    </row>
    <row r="312" spans="1:17" ht="15.75" customHeight="1" x14ac:dyDescent="0.25">
      <c r="A312" s="52">
        <v>71302</v>
      </c>
      <c r="B312" s="53" t="s">
        <v>375</v>
      </c>
      <c r="C312" s="54">
        <v>54161.74</v>
      </c>
      <c r="D312" s="20">
        <f t="shared" si="52"/>
        <v>1.4147954249714011E-3</v>
      </c>
      <c r="E312" s="10">
        <f t="shared" si="53"/>
        <v>-487324</v>
      </c>
      <c r="F312" s="10">
        <f t="shared" si="54"/>
        <v>-135788</v>
      </c>
      <c r="G312" s="10">
        <f t="shared" si="55"/>
        <v>-781447</v>
      </c>
      <c r="H312" s="10">
        <f t="shared" si="56"/>
        <v>37572</v>
      </c>
      <c r="I312" s="10">
        <f t="shared" si="57"/>
        <v>4599</v>
      </c>
      <c r="J312" s="21">
        <f t="shared" si="58"/>
        <v>58240</v>
      </c>
      <c r="K312" s="21">
        <f t="shared" si="59"/>
        <v>100411</v>
      </c>
      <c r="L312" s="21"/>
      <c r="M312" s="10">
        <f t="shared" si="60"/>
        <v>392</v>
      </c>
      <c r="N312" s="10">
        <f t="shared" si="61"/>
        <v>543</v>
      </c>
      <c r="O312" s="10">
        <f t="shared" si="62"/>
        <v>472779</v>
      </c>
      <c r="P312" s="10">
        <f t="shared" si="63"/>
        <v>473714</v>
      </c>
      <c r="Q312" s="10">
        <f t="shared" si="64"/>
        <v>-47964</v>
      </c>
    </row>
    <row r="313" spans="1:17" ht="15.75" customHeight="1" x14ac:dyDescent="0.25">
      <c r="A313" s="52">
        <v>71306</v>
      </c>
      <c r="B313" s="53" t="s">
        <v>376</v>
      </c>
      <c r="C313" s="54">
        <v>6418</v>
      </c>
      <c r="D313" s="20">
        <f t="shared" si="52"/>
        <v>1.6764891669777322E-4</v>
      </c>
      <c r="E313" s="10">
        <f t="shared" si="53"/>
        <v>-57746</v>
      </c>
      <c r="F313" s="10">
        <f t="shared" si="54"/>
        <v>-16090</v>
      </c>
      <c r="G313" s="10">
        <f t="shared" si="55"/>
        <v>-92599</v>
      </c>
      <c r="H313" s="10">
        <f t="shared" si="56"/>
        <v>4452</v>
      </c>
      <c r="I313" s="10">
        <f t="shared" si="57"/>
        <v>545</v>
      </c>
      <c r="J313" s="21">
        <f t="shared" si="58"/>
        <v>6901</v>
      </c>
      <c r="K313" s="21">
        <f t="shared" si="59"/>
        <v>11898</v>
      </c>
      <c r="L313" s="21"/>
      <c r="M313" s="10">
        <f t="shared" si="60"/>
        <v>46</v>
      </c>
      <c r="N313" s="10">
        <f t="shared" si="61"/>
        <v>64</v>
      </c>
      <c r="O313" s="10">
        <f t="shared" si="62"/>
        <v>56023</v>
      </c>
      <c r="P313" s="10">
        <f t="shared" si="63"/>
        <v>56133</v>
      </c>
      <c r="Q313" s="10">
        <f t="shared" si="64"/>
        <v>-5684</v>
      </c>
    </row>
    <row r="314" spans="1:17" ht="15.75" customHeight="1" x14ac:dyDescent="0.25">
      <c r="A314" s="52">
        <v>71323</v>
      </c>
      <c r="B314" s="53" t="s">
        <v>377</v>
      </c>
      <c r="C314" s="54">
        <v>15006.19</v>
      </c>
      <c r="D314" s="20">
        <f t="shared" si="52"/>
        <v>3.9198683347786814E-4</v>
      </c>
      <c r="E314" s="10">
        <f t="shared" si="53"/>
        <v>-135019</v>
      </c>
      <c r="F314" s="10">
        <f t="shared" si="54"/>
        <v>-37622</v>
      </c>
      <c r="G314" s="10">
        <f t="shared" si="55"/>
        <v>-216510</v>
      </c>
      <c r="H314" s="10">
        <f t="shared" si="56"/>
        <v>10410</v>
      </c>
      <c r="I314" s="10">
        <f t="shared" si="57"/>
        <v>1274</v>
      </c>
      <c r="J314" s="21">
        <f t="shared" si="58"/>
        <v>16136</v>
      </c>
      <c r="K314" s="21">
        <f t="shared" si="59"/>
        <v>27820</v>
      </c>
      <c r="L314" s="21"/>
      <c r="M314" s="10">
        <f t="shared" si="60"/>
        <v>109</v>
      </c>
      <c r="N314" s="10">
        <f t="shared" si="61"/>
        <v>151</v>
      </c>
      <c r="O314" s="10">
        <f t="shared" si="62"/>
        <v>130989</v>
      </c>
      <c r="P314" s="10">
        <f t="shared" si="63"/>
        <v>131249</v>
      </c>
      <c r="Q314" s="10">
        <f t="shared" si="64"/>
        <v>-13289</v>
      </c>
    </row>
    <row r="315" spans="1:17" ht="15.75" customHeight="1" x14ac:dyDescent="0.25">
      <c r="A315" s="52">
        <v>71325</v>
      </c>
      <c r="B315" s="53" t="s">
        <v>378</v>
      </c>
      <c r="C315" s="54">
        <v>13337.53</v>
      </c>
      <c r="D315" s="20">
        <f t="shared" si="52"/>
        <v>3.483986375699675E-4</v>
      </c>
      <c r="E315" s="10">
        <f t="shared" si="53"/>
        <v>-120005</v>
      </c>
      <c r="F315" s="10">
        <f t="shared" si="54"/>
        <v>-33438</v>
      </c>
      <c r="G315" s="10">
        <f t="shared" si="55"/>
        <v>-192434</v>
      </c>
      <c r="H315" s="10">
        <f t="shared" si="56"/>
        <v>9252</v>
      </c>
      <c r="I315" s="10">
        <f t="shared" si="57"/>
        <v>1133</v>
      </c>
      <c r="J315" s="21">
        <f t="shared" si="58"/>
        <v>14342</v>
      </c>
      <c r="K315" s="21">
        <f t="shared" si="59"/>
        <v>24727</v>
      </c>
      <c r="L315" s="21"/>
      <c r="M315" s="10">
        <f t="shared" si="60"/>
        <v>96</v>
      </c>
      <c r="N315" s="10">
        <f t="shared" si="61"/>
        <v>134</v>
      </c>
      <c r="O315" s="10">
        <f t="shared" si="62"/>
        <v>116423</v>
      </c>
      <c r="P315" s="10">
        <f t="shared" si="63"/>
        <v>116653</v>
      </c>
      <c r="Q315" s="10">
        <f t="shared" si="64"/>
        <v>-11811</v>
      </c>
    </row>
    <row r="316" spans="1:17" ht="15.75" customHeight="1" x14ac:dyDescent="0.25">
      <c r="A316" s="52">
        <v>71326</v>
      </c>
      <c r="B316" s="53" t="s">
        <v>379</v>
      </c>
      <c r="C316" s="54">
        <v>2798.77</v>
      </c>
      <c r="D316" s="20">
        <f t="shared" si="52"/>
        <v>7.3108563195111687E-5</v>
      </c>
      <c r="E316" s="10">
        <f t="shared" si="53"/>
        <v>-25182</v>
      </c>
      <c r="F316" s="10">
        <f t="shared" si="54"/>
        <v>-7017</v>
      </c>
      <c r="G316" s="10">
        <f t="shared" si="55"/>
        <v>-40381</v>
      </c>
      <c r="H316" s="10">
        <f t="shared" si="56"/>
        <v>1942</v>
      </c>
      <c r="I316" s="10">
        <f t="shared" si="57"/>
        <v>238</v>
      </c>
      <c r="J316" s="21">
        <f t="shared" si="58"/>
        <v>3009</v>
      </c>
      <c r="K316" s="21">
        <f t="shared" si="59"/>
        <v>5189</v>
      </c>
      <c r="L316" s="21"/>
      <c r="M316" s="10">
        <f t="shared" si="60"/>
        <v>20</v>
      </c>
      <c r="N316" s="10">
        <f t="shared" si="61"/>
        <v>28</v>
      </c>
      <c r="O316" s="10">
        <f t="shared" si="62"/>
        <v>24431</v>
      </c>
      <c r="P316" s="10">
        <f t="shared" si="63"/>
        <v>24479</v>
      </c>
      <c r="Q316" s="10">
        <f t="shared" si="64"/>
        <v>-2478</v>
      </c>
    </row>
    <row r="317" spans="1:17" ht="15.75" customHeight="1" x14ac:dyDescent="0.25">
      <c r="A317" s="52">
        <v>72201</v>
      </c>
      <c r="B317" s="53" t="s">
        <v>380</v>
      </c>
      <c r="C317" s="54">
        <v>44044.04</v>
      </c>
      <c r="D317" s="20">
        <f t="shared" si="52"/>
        <v>1.1505041435016193E-3</v>
      </c>
      <c r="E317" s="10">
        <f t="shared" si="53"/>
        <v>-396290</v>
      </c>
      <c r="F317" s="10">
        <f t="shared" si="54"/>
        <v>-110422</v>
      </c>
      <c r="G317" s="10">
        <f t="shared" si="55"/>
        <v>-635469</v>
      </c>
      <c r="H317" s="10">
        <f t="shared" si="56"/>
        <v>30553</v>
      </c>
      <c r="I317" s="10">
        <f t="shared" si="57"/>
        <v>3740</v>
      </c>
      <c r="J317" s="21">
        <f t="shared" si="58"/>
        <v>47360</v>
      </c>
      <c r="K317" s="21">
        <f t="shared" si="59"/>
        <v>81653</v>
      </c>
      <c r="L317" s="21"/>
      <c r="M317" s="10">
        <f t="shared" si="60"/>
        <v>319</v>
      </c>
      <c r="N317" s="10">
        <f t="shared" si="61"/>
        <v>442</v>
      </c>
      <c r="O317" s="10">
        <f t="shared" si="62"/>
        <v>384461</v>
      </c>
      <c r="P317" s="10">
        <f t="shared" si="63"/>
        <v>385222</v>
      </c>
      <c r="Q317" s="10">
        <f t="shared" si="64"/>
        <v>-39004</v>
      </c>
    </row>
    <row r="318" spans="1:17" ht="15.75" customHeight="1" x14ac:dyDescent="0.25">
      <c r="A318" s="52">
        <v>73201</v>
      </c>
      <c r="B318" s="53" t="s">
        <v>381</v>
      </c>
      <c r="C318" s="54">
        <v>28275.51</v>
      </c>
      <c r="D318" s="20">
        <f t="shared" si="52"/>
        <v>7.3860371152649636E-4</v>
      </c>
      <c r="E318" s="10">
        <f t="shared" si="53"/>
        <v>-254411</v>
      </c>
      <c r="F318" s="10">
        <f t="shared" si="54"/>
        <v>-70889</v>
      </c>
      <c r="G318" s="10">
        <f t="shared" si="55"/>
        <v>-407960</v>
      </c>
      <c r="H318" s="10">
        <f t="shared" si="56"/>
        <v>19615</v>
      </c>
      <c r="I318" s="10">
        <f t="shared" si="57"/>
        <v>2401</v>
      </c>
      <c r="J318" s="21">
        <f t="shared" si="58"/>
        <v>30404</v>
      </c>
      <c r="K318" s="21">
        <f t="shared" si="59"/>
        <v>52420</v>
      </c>
      <c r="L318" s="21"/>
      <c r="M318" s="10">
        <f t="shared" si="60"/>
        <v>204</v>
      </c>
      <c r="N318" s="10">
        <f t="shared" si="61"/>
        <v>284</v>
      </c>
      <c r="O318" s="10">
        <f t="shared" si="62"/>
        <v>246817</v>
      </c>
      <c r="P318" s="10">
        <f t="shared" si="63"/>
        <v>247305</v>
      </c>
      <c r="Q318" s="10">
        <f t="shared" si="64"/>
        <v>-25040</v>
      </c>
    </row>
    <row r="319" spans="1:17" ht="15.75" customHeight="1" x14ac:dyDescent="0.25">
      <c r="A319" s="52">
        <v>73301</v>
      </c>
      <c r="B319" s="53" t="s">
        <v>382</v>
      </c>
      <c r="C319" s="54">
        <v>45483.68</v>
      </c>
      <c r="D319" s="20">
        <f t="shared" si="52"/>
        <v>1.1881099531673692E-3</v>
      </c>
      <c r="E319" s="10">
        <f t="shared" si="53"/>
        <v>-409243</v>
      </c>
      <c r="F319" s="10">
        <f t="shared" si="54"/>
        <v>-114032</v>
      </c>
      <c r="G319" s="10">
        <f t="shared" si="55"/>
        <v>-656240</v>
      </c>
      <c r="H319" s="10">
        <f t="shared" si="56"/>
        <v>31552</v>
      </c>
      <c r="I319" s="10">
        <f t="shared" si="57"/>
        <v>3862</v>
      </c>
      <c r="J319" s="21">
        <f t="shared" si="58"/>
        <v>48908</v>
      </c>
      <c r="K319" s="21">
        <f t="shared" si="59"/>
        <v>84322</v>
      </c>
      <c r="L319" s="21"/>
      <c r="M319" s="10">
        <f t="shared" si="60"/>
        <v>329</v>
      </c>
      <c r="N319" s="10">
        <f t="shared" si="61"/>
        <v>456</v>
      </c>
      <c r="O319" s="10">
        <f t="shared" si="62"/>
        <v>397028</v>
      </c>
      <c r="P319" s="10">
        <f t="shared" si="63"/>
        <v>397813</v>
      </c>
      <c r="Q319" s="10">
        <f t="shared" si="64"/>
        <v>-40279</v>
      </c>
    </row>
    <row r="320" spans="1:17" ht="15.75" customHeight="1" x14ac:dyDescent="0.25">
      <c r="A320" s="52">
        <v>73302</v>
      </c>
      <c r="B320" s="53" t="s">
        <v>383</v>
      </c>
      <c r="C320" s="54">
        <v>51265.24</v>
      </c>
      <c r="D320" s="20">
        <f t="shared" si="52"/>
        <v>1.3391339903788334E-3</v>
      </c>
      <c r="E320" s="10">
        <f t="shared" si="53"/>
        <v>-461263</v>
      </c>
      <c r="F320" s="10">
        <f t="shared" si="54"/>
        <v>-128526</v>
      </c>
      <c r="G320" s="10">
        <f t="shared" si="55"/>
        <v>-739656</v>
      </c>
      <c r="H320" s="10">
        <f t="shared" si="56"/>
        <v>35563</v>
      </c>
      <c r="I320" s="10">
        <f t="shared" si="57"/>
        <v>4353</v>
      </c>
      <c r="J320" s="21">
        <f t="shared" si="58"/>
        <v>55125</v>
      </c>
      <c r="K320" s="21">
        <f t="shared" si="59"/>
        <v>95041</v>
      </c>
      <c r="L320" s="21"/>
      <c r="M320" s="10">
        <f t="shared" si="60"/>
        <v>371</v>
      </c>
      <c r="N320" s="10">
        <f t="shared" si="61"/>
        <v>514</v>
      </c>
      <c r="O320" s="10">
        <f t="shared" si="62"/>
        <v>447495</v>
      </c>
      <c r="P320" s="10">
        <f t="shared" si="63"/>
        <v>448380</v>
      </c>
      <c r="Q320" s="10">
        <f t="shared" si="64"/>
        <v>-45399</v>
      </c>
    </row>
    <row r="321" spans="1:17" ht="15.75" customHeight="1" x14ac:dyDescent="0.25">
      <c r="A321" s="52">
        <v>73303</v>
      </c>
      <c r="B321" s="53" t="s">
        <v>384</v>
      </c>
      <c r="C321" s="54">
        <v>89272.07</v>
      </c>
      <c r="D321" s="20">
        <f t="shared" si="52"/>
        <v>2.3319360901944194E-3</v>
      </c>
      <c r="E321" s="10">
        <f t="shared" si="53"/>
        <v>-803232</v>
      </c>
      <c r="F321" s="10">
        <f t="shared" si="54"/>
        <v>-223813</v>
      </c>
      <c r="G321" s="10">
        <f t="shared" si="55"/>
        <v>-1288020</v>
      </c>
      <c r="H321" s="10">
        <f t="shared" si="56"/>
        <v>61928</v>
      </c>
      <c r="I321" s="10">
        <f t="shared" si="57"/>
        <v>7580</v>
      </c>
      <c r="J321" s="21">
        <f t="shared" si="58"/>
        <v>95994</v>
      </c>
      <c r="K321" s="21">
        <f t="shared" si="59"/>
        <v>165502</v>
      </c>
      <c r="L321" s="21"/>
      <c r="M321" s="10">
        <f t="shared" si="60"/>
        <v>646</v>
      </c>
      <c r="N321" s="10">
        <f t="shared" si="61"/>
        <v>896</v>
      </c>
      <c r="O321" s="10">
        <f t="shared" si="62"/>
        <v>779257</v>
      </c>
      <c r="P321" s="10">
        <f t="shared" si="63"/>
        <v>780799</v>
      </c>
      <c r="Q321" s="10">
        <f t="shared" si="64"/>
        <v>-79056</v>
      </c>
    </row>
    <row r="322" spans="1:17" ht="15.75" customHeight="1" x14ac:dyDescent="0.25">
      <c r="A322" s="52">
        <v>74201</v>
      </c>
      <c r="B322" s="53" t="s">
        <v>385</v>
      </c>
      <c r="C322" s="54">
        <v>17680.330000000002</v>
      </c>
      <c r="D322" s="20">
        <f t="shared" si="52"/>
        <v>4.6183985219057984E-4</v>
      </c>
      <c r="E322" s="10">
        <f t="shared" si="53"/>
        <v>-159080</v>
      </c>
      <c r="F322" s="10">
        <f t="shared" si="54"/>
        <v>-44326</v>
      </c>
      <c r="G322" s="10">
        <f t="shared" si="55"/>
        <v>-255092</v>
      </c>
      <c r="H322" s="10">
        <f t="shared" si="56"/>
        <v>12265</v>
      </c>
      <c r="I322" s="10">
        <f t="shared" si="57"/>
        <v>1501</v>
      </c>
      <c r="J322" s="21">
        <f t="shared" si="58"/>
        <v>19012</v>
      </c>
      <c r="K322" s="21">
        <f t="shared" si="59"/>
        <v>32778</v>
      </c>
      <c r="L322" s="21"/>
      <c r="M322" s="10">
        <f t="shared" si="60"/>
        <v>128</v>
      </c>
      <c r="N322" s="10">
        <f t="shared" si="61"/>
        <v>177</v>
      </c>
      <c r="O322" s="10">
        <f t="shared" si="62"/>
        <v>154332</v>
      </c>
      <c r="P322" s="10">
        <f t="shared" si="63"/>
        <v>154637</v>
      </c>
      <c r="Q322" s="10">
        <f t="shared" si="64"/>
        <v>-15657</v>
      </c>
    </row>
    <row r="323" spans="1:17" ht="15.75" customHeight="1" x14ac:dyDescent="0.25">
      <c r="A323" s="52">
        <v>74205</v>
      </c>
      <c r="B323" s="53" t="s">
        <v>386</v>
      </c>
      <c r="C323" s="54">
        <v>33730.04</v>
      </c>
      <c r="D323" s="20">
        <f t="shared" si="52"/>
        <v>8.8108517702906815E-4</v>
      </c>
      <c r="E323" s="10">
        <f t="shared" si="53"/>
        <v>-303489</v>
      </c>
      <c r="F323" s="10">
        <f t="shared" si="54"/>
        <v>-84564</v>
      </c>
      <c r="G323" s="10">
        <f t="shared" si="55"/>
        <v>-486658</v>
      </c>
      <c r="H323" s="10">
        <f t="shared" si="56"/>
        <v>23399</v>
      </c>
      <c r="I323" s="10">
        <f t="shared" si="57"/>
        <v>2864</v>
      </c>
      <c r="J323" s="21">
        <f t="shared" si="58"/>
        <v>36270</v>
      </c>
      <c r="K323" s="21">
        <f t="shared" si="59"/>
        <v>62533</v>
      </c>
      <c r="L323" s="21"/>
      <c r="M323" s="10">
        <f t="shared" si="60"/>
        <v>244</v>
      </c>
      <c r="N323" s="10">
        <f t="shared" si="61"/>
        <v>338</v>
      </c>
      <c r="O323" s="10">
        <f t="shared" si="62"/>
        <v>294430</v>
      </c>
      <c r="P323" s="10">
        <f t="shared" si="63"/>
        <v>295012</v>
      </c>
      <c r="Q323" s="10">
        <f t="shared" si="64"/>
        <v>-29870</v>
      </c>
    </row>
    <row r="324" spans="1:17" ht="15.75" customHeight="1" x14ac:dyDescent="0.25">
      <c r="A324" s="52">
        <v>74301</v>
      </c>
      <c r="B324" s="53" t="s">
        <v>387</v>
      </c>
      <c r="C324" s="54">
        <v>30419.01</v>
      </c>
      <c r="D324" s="20">
        <f t="shared" si="52"/>
        <v>7.9459552407583844E-4</v>
      </c>
      <c r="E324" s="10">
        <f t="shared" si="53"/>
        <v>-273697</v>
      </c>
      <c r="F324" s="10">
        <f t="shared" si="54"/>
        <v>-76263</v>
      </c>
      <c r="G324" s="10">
        <f t="shared" si="55"/>
        <v>-438886</v>
      </c>
      <c r="H324" s="10">
        <f t="shared" si="56"/>
        <v>21102</v>
      </c>
      <c r="I324" s="10">
        <f t="shared" si="57"/>
        <v>2583</v>
      </c>
      <c r="J324" s="21">
        <f t="shared" si="58"/>
        <v>32709</v>
      </c>
      <c r="K324" s="21">
        <f t="shared" si="59"/>
        <v>56394</v>
      </c>
      <c r="L324" s="21"/>
      <c r="M324" s="10">
        <f t="shared" si="60"/>
        <v>220</v>
      </c>
      <c r="N324" s="10">
        <f t="shared" si="61"/>
        <v>305</v>
      </c>
      <c r="O324" s="10">
        <f t="shared" si="62"/>
        <v>265528</v>
      </c>
      <c r="P324" s="10">
        <f t="shared" si="63"/>
        <v>266053</v>
      </c>
      <c r="Q324" s="10">
        <f t="shared" si="64"/>
        <v>-26938</v>
      </c>
    </row>
    <row r="325" spans="1:17" ht="15.75" customHeight="1" x14ac:dyDescent="0.25">
      <c r="A325" s="52">
        <v>74303</v>
      </c>
      <c r="B325" s="53" t="s">
        <v>388</v>
      </c>
      <c r="C325" s="54">
        <v>5105.1000000000004</v>
      </c>
      <c r="D325" s="20">
        <f t="shared" si="52"/>
        <v>1.3335376825082614E-4</v>
      </c>
      <c r="E325" s="10">
        <f t="shared" si="53"/>
        <v>-45934</v>
      </c>
      <c r="F325" s="10">
        <f t="shared" si="54"/>
        <v>-12799</v>
      </c>
      <c r="G325" s="10">
        <f t="shared" si="55"/>
        <v>-73657</v>
      </c>
      <c r="H325" s="10">
        <f t="shared" si="56"/>
        <v>3541</v>
      </c>
      <c r="I325" s="10">
        <f t="shared" si="57"/>
        <v>433</v>
      </c>
      <c r="J325" s="21">
        <f t="shared" si="58"/>
        <v>5489</v>
      </c>
      <c r="K325" s="21">
        <f t="shared" si="59"/>
        <v>9463</v>
      </c>
      <c r="L325" s="21"/>
      <c r="M325" s="10">
        <f t="shared" si="60"/>
        <v>37</v>
      </c>
      <c r="N325" s="10">
        <f t="shared" si="61"/>
        <v>51</v>
      </c>
      <c r="O325" s="10">
        <f t="shared" si="62"/>
        <v>44562</v>
      </c>
      <c r="P325" s="10">
        <f t="shared" si="63"/>
        <v>44650</v>
      </c>
      <c r="Q325" s="10">
        <f t="shared" si="64"/>
        <v>-4521</v>
      </c>
    </row>
    <row r="326" spans="1:17" ht="15.75" customHeight="1" x14ac:dyDescent="0.25">
      <c r="A326" s="52">
        <v>75201</v>
      </c>
      <c r="B326" s="53" t="s">
        <v>389</v>
      </c>
      <c r="C326" s="54">
        <v>85186.49</v>
      </c>
      <c r="D326" s="20">
        <f t="shared" si="52"/>
        <v>2.225213893079728E-3</v>
      </c>
      <c r="E326" s="10">
        <f t="shared" si="53"/>
        <v>-766472</v>
      </c>
      <c r="F326" s="10">
        <f t="shared" si="54"/>
        <v>-213570</v>
      </c>
      <c r="G326" s="10">
        <f t="shared" si="55"/>
        <v>-1229073</v>
      </c>
      <c r="H326" s="10">
        <f t="shared" si="56"/>
        <v>59094</v>
      </c>
      <c r="I326" s="10">
        <f t="shared" si="57"/>
        <v>7233</v>
      </c>
      <c r="J326" s="21">
        <f t="shared" si="58"/>
        <v>91600</v>
      </c>
      <c r="K326" s="21">
        <f t="shared" si="59"/>
        <v>157927</v>
      </c>
      <c r="L326" s="21"/>
      <c r="M326" s="10">
        <f t="shared" si="60"/>
        <v>616</v>
      </c>
      <c r="N326" s="10">
        <f t="shared" si="61"/>
        <v>855</v>
      </c>
      <c r="O326" s="10">
        <f t="shared" si="62"/>
        <v>743594</v>
      </c>
      <c r="P326" s="10">
        <f t="shared" si="63"/>
        <v>745065</v>
      </c>
      <c r="Q326" s="10">
        <f t="shared" si="64"/>
        <v>-75438</v>
      </c>
    </row>
    <row r="327" spans="1:17" ht="15.75" customHeight="1" x14ac:dyDescent="0.25">
      <c r="A327" s="52">
        <v>75301</v>
      </c>
      <c r="B327" s="53" t="s">
        <v>390</v>
      </c>
      <c r="C327" s="54">
        <v>18193.16</v>
      </c>
      <c r="D327" s="20">
        <f t="shared" si="52"/>
        <v>4.7523583130402932E-4</v>
      </c>
      <c r="E327" s="10">
        <f t="shared" si="53"/>
        <v>-163694</v>
      </c>
      <c r="F327" s="10">
        <f t="shared" si="54"/>
        <v>-45612</v>
      </c>
      <c r="G327" s="10">
        <f t="shared" si="55"/>
        <v>-262491</v>
      </c>
      <c r="H327" s="10">
        <f t="shared" si="56"/>
        <v>12621</v>
      </c>
      <c r="I327" s="10">
        <f t="shared" si="57"/>
        <v>1545</v>
      </c>
      <c r="J327" s="21">
        <f t="shared" si="58"/>
        <v>19563</v>
      </c>
      <c r="K327" s="21">
        <f t="shared" si="59"/>
        <v>33729</v>
      </c>
      <c r="L327" s="21"/>
      <c r="M327" s="10">
        <f t="shared" si="60"/>
        <v>132</v>
      </c>
      <c r="N327" s="10">
        <f t="shared" si="61"/>
        <v>183</v>
      </c>
      <c r="O327" s="10">
        <f t="shared" si="62"/>
        <v>158808</v>
      </c>
      <c r="P327" s="10">
        <f t="shared" si="63"/>
        <v>159123</v>
      </c>
      <c r="Q327" s="10">
        <f t="shared" si="64"/>
        <v>-16111</v>
      </c>
    </row>
    <row r="328" spans="1:17" ht="15.75" customHeight="1" x14ac:dyDescent="0.25">
      <c r="A328" s="52">
        <v>75302</v>
      </c>
      <c r="B328" s="53" t="s">
        <v>391</v>
      </c>
      <c r="C328" s="54">
        <v>8211.69</v>
      </c>
      <c r="D328" s="20">
        <f t="shared" si="52"/>
        <v>2.1450310575848203E-4</v>
      </c>
      <c r="E328" s="10">
        <f t="shared" si="53"/>
        <v>-73885</v>
      </c>
      <c r="F328" s="10">
        <f t="shared" si="54"/>
        <v>-20587</v>
      </c>
      <c r="G328" s="10">
        <f t="shared" si="55"/>
        <v>-118478</v>
      </c>
      <c r="H328" s="10">
        <f t="shared" si="56"/>
        <v>5696</v>
      </c>
      <c r="I328" s="10">
        <f t="shared" si="57"/>
        <v>697</v>
      </c>
      <c r="J328" s="21">
        <f t="shared" si="58"/>
        <v>8830</v>
      </c>
      <c r="K328" s="21">
        <f t="shared" si="59"/>
        <v>15223</v>
      </c>
      <c r="L328" s="21"/>
      <c r="M328" s="10">
        <f t="shared" si="60"/>
        <v>59</v>
      </c>
      <c r="N328" s="10">
        <f t="shared" si="61"/>
        <v>82</v>
      </c>
      <c r="O328" s="10">
        <f t="shared" si="62"/>
        <v>71680</v>
      </c>
      <c r="P328" s="10">
        <f t="shared" si="63"/>
        <v>71821</v>
      </c>
      <c r="Q328" s="10">
        <f t="shared" si="64"/>
        <v>-7272</v>
      </c>
    </row>
    <row r="329" spans="1:17" ht="15.75" customHeight="1" x14ac:dyDescent="0.25">
      <c r="A329" s="52">
        <v>75304</v>
      </c>
      <c r="B329" s="53" t="s">
        <v>392</v>
      </c>
      <c r="C329" s="54">
        <v>7934.94</v>
      </c>
      <c r="D329" s="20">
        <f t="shared" ref="D329:D392" si="65">+C329/$C$7</f>
        <v>2.0727393191988605E-4</v>
      </c>
      <c r="E329" s="10">
        <f t="shared" ref="E329:E392" si="66">ROUND(D329*$E$7,0)</f>
        <v>-71395</v>
      </c>
      <c r="F329" s="10">
        <f t="shared" ref="F329:F392" si="67">ROUND(D329*$F$7,0)</f>
        <v>-19894</v>
      </c>
      <c r="G329" s="10">
        <f t="shared" ref="G329:G392" si="68">ROUND(D329*$G$7,0)</f>
        <v>-114486</v>
      </c>
      <c r="H329" s="10">
        <f t="shared" ref="H329:H392" si="69">ROUND(D329*$H$7,0)</f>
        <v>5504</v>
      </c>
      <c r="I329" s="10">
        <f t="shared" ref="I329:I392" si="70">ROUND(D329*$I$7,0)</f>
        <v>674</v>
      </c>
      <c r="J329" s="21">
        <f t="shared" ref="J329:J392" si="71">ROUND(D329*$J$7,0)</f>
        <v>8532</v>
      </c>
      <c r="K329" s="21">
        <f t="shared" ref="K329:K392" si="72">ROUND(SUM(H329:J329),0)</f>
        <v>14710</v>
      </c>
      <c r="L329" s="21"/>
      <c r="M329" s="10">
        <f t="shared" ref="M329:M392" si="73">ROUND(D329*$M$7,0)</f>
        <v>57</v>
      </c>
      <c r="N329" s="10">
        <f t="shared" ref="N329:N392" si="74">ROUND(D329*$N$7,0)</f>
        <v>80</v>
      </c>
      <c r="O329" s="10">
        <f t="shared" ref="O329:O392" si="75">ROUND(D329*$O$7,0)</f>
        <v>69264</v>
      </c>
      <c r="P329" s="10">
        <f t="shared" ref="P329:P392" si="76">ROUND(SUM(M329:O329),0)</f>
        <v>69401</v>
      </c>
      <c r="Q329" s="10">
        <f t="shared" ref="Q329:Q392" si="77">ROUND(D329*$Q$7,0)</f>
        <v>-7027</v>
      </c>
    </row>
    <row r="330" spans="1:17" ht="15.75" customHeight="1" x14ac:dyDescent="0.25">
      <c r="A330" s="52">
        <v>75305</v>
      </c>
      <c r="B330" s="53" t="s">
        <v>393</v>
      </c>
      <c r="C330" s="54">
        <v>70351.92</v>
      </c>
      <c r="D330" s="20">
        <f t="shared" si="65"/>
        <v>1.8377100616404497E-3</v>
      </c>
      <c r="E330" s="10">
        <f t="shared" si="66"/>
        <v>-632997</v>
      </c>
      <c r="F330" s="10">
        <f t="shared" si="67"/>
        <v>-176378</v>
      </c>
      <c r="G330" s="10">
        <f t="shared" si="68"/>
        <v>-1015039</v>
      </c>
      <c r="H330" s="10">
        <f t="shared" si="69"/>
        <v>48803</v>
      </c>
      <c r="I330" s="10">
        <f t="shared" si="70"/>
        <v>5974</v>
      </c>
      <c r="J330" s="21">
        <f t="shared" si="71"/>
        <v>75649</v>
      </c>
      <c r="K330" s="21">
        <f t="shared" si="72"/>
        <v>130426</v>
      </c>
      <c r="L330" s="21"/>
      <c r="M330" s="10">
        <f t="shared" si="73"/>
        <v>509</v>
      </c>
      <c r="N330" s="10">
        <f t="shared" si="74"/>
        <v>706</v>
      </c>
      <c r="O330" s="10">
        <f t="shared" si="75"/>
        <v>614103</v>
      </c>
      <c r="P330" s="10">
        <f t="shared" si="76"/>
        <v>615318</v>
      </c>
      <c r="Q330" s="10">
        <f t="shared" si="77"/>
        <v>-62301</v>
      </c>
    </row>
    <row r="331" spans="1:17" ht="15.75" customHeight="1" x14ac:dyDescent="0.25">
      <c r="A331" s="52">
        <v>75306</v>
      </c>
      <c r="B331" s="53" t="s">
        <v>394</v>
      </c>
      <c r="C331" s="54">
        <v>7425.22</v>
      </c>
      <c r="D331" s="20">
        <f t="shared" si="65"/>
        <v>1.9395919121885944E-4</v>
      </c>
      <c r="E331" s="10">
        <f t="shared" si="66"/>
        <v>-66809</v>
      </c>
      <c r="F331" s="10">
        <f t="shared" si="67"/>
        <v>-18616</v>
      </c>
      <c r="G331" s="10">
        <f t="shared" si="68"/>
        <v>-107131</v>
      </c>
      <c r="H331" s="10">
        <f t="shared" si="69"/>
        <v>5151</v>
      </c>
      <c r="I331" s="10">
        <f t="shared" si="70"/>
        <v>630</v>
      </c>
      <c r="J331" s="21">
        <f t="shared" si="71"/>
        <v>7984</v>
      </c>
      <c r="K331" s="21">
        <f t="shared" si="72"/>
        <v>13765</v>
      </c>
      <c r="L331" s="21"/>
      <c r="M331" s="10">
        <f t="shared" si="73"/>
        <v>54</v>
      </c>
      <c r="N331" s="10">
        <f t="shared" si="74"/>
        <v>75</v>
      </c>
      <c r="O331" s="10">
        <f t="shared" si="75"/>
        <v>64815</v>
      </c>
      <c r="P331" s="10">
        <f t="shared" si="76"/>
        <v>64944</v>
      </c>
      <c r="Q331" s="10">
        <f t="shared" si="77"/>
        <v>-6576</v>
      </c>
    </row>
    <row r="332" spans="1:17" ht="15.75" customHeight="1" x14ac:dyDescent="0.25">
      <c r="A332" s="52">
        <v>75324</v>
      </c>
      <c r="B332" s="53" t="s">
        <v>395</v>
      </c>
      <c r="C332" s="54">
        <v>4851.3999999999996</v>
      </c>
      <c r="D332" s="20">
        <f t="shared" si="65"/>
        <v>1.2672669904449627E-4</v>
      </c>
      <c r="E332" s="10">
        <f t="shared" si="66"/>
        <v>-43651</v>
      </c>
      <c r="F332" s="10">
        <f t="shared" si="67"/>
        <v>-12163</v>
      </c>
      <c r="G332" s="10">
        <f t="shared" si="68"/>
        <v>-69996</v>
      </c>
      <c r="H332" s="10">
        <f t="shared" si="69"/>
        <v>3365</v>
      </c>
      <c r="I332" s="10">
        <f t="shared" si="70"/>
        <v>412</v>
      </c>
      <c r="J332" s="21">
        <f t="shared" si="71"/>
        <v>5217</v>
      </c>
      <c r="K332" s="21">
        <f t="shared" si="72"/>
        <v>8994</v>
      </c>
      <c r="L332" s="21"/>
      <c r="M332" s="10">
        <f t="shared" si="73"/>
        <v>35</v>
      </c>
      <c r="N332" s="10">
        <f t="shared" si="74"/>
        <v>49</v>
      </c>
      <c r="O332" s="10">
        <f t="shared" si="75"/>
        <v>42348</v>
      </c>
      <c r="P332" s="10">
        <f t="shared" si="76"/>
        <v>42432</v>
      </c>
      <c r="Q332" s="10">
        <f t="shared" si="77"/>
        <v>-4296</v>
      </c>
    </row>
    <row r="333" spans="1:17" ht="15.75" customHeight="1" x14ac:dyDescent="0.25">
      <c r="A333" s="52">
        <v>76201</v>
      </c>
      <c r="B333" s="53" t="s">
        <v>396</v>
      </c>
      <c r="C333" s="54">
        <v>61669.7</v>
      </c>
      <c r="D333" s="20">
        <f t="shared" si="65"/>
        <v>1.6109159236641734E-3</v>
      </c>
      <c r="E333" s="10">
        <f t="shared" si="66"/>
        <v>-554878</v>
      </c>
      <c r="F333" s="10">
        <f t="shared" si="67"/>
        <v>-154611</v>
      </c>
      <c r="G333" s="10">
        <f t="shared" si="68"/>
        <v>-889772</v>
      </c>
      <c r="H333" s="10">
        <f t="shared" si="69"/>
        <v>42780</v>
      </c>
      <c r="I333" s="10">
        <f t="shared" si="70"/>
        <v>5237</v>
      </c>
      <c r="J333" s="21">
        <f t="shared" si="71"/>
        <v>66313</v>
      </c>
      <c r="K333" s="21">
        <f t="shared" si="72"/>
        <v>114330</v>
      </c>
      <c r="L333" s="21"/>
      <c r="M333" s="10">
        <f t="shared" si="73"/>
        <v>446</v>
      </c>
      <c r="N333" s="10">
        <f t="shared" si="74"/>
        <v>619</v>
      </c>
      <c r="O333" s="10">
        <f t="shared" si="75"/>
        <v>538316</v>
      </c>
      <c r="P333" s="10">
        <f t="shared" si="76"/>
        <v>539381</v>
      </c>
      <c r="Q333" s="10">
        <f t="shared" si="77"/>
        <v>-54612</v>
      </c>
    </row>
    <row r="334" spans="1:17" ht="15.75" customHeight="1" x14ac:dyDescent="0.25">
      <c r="A334" s="52">
        <v>76301</v>
      </c>
      <c r="B334" s="53" t="s">
        <v>397</v>
      </c>
      <c r="C334" s="54">
        <v>3642.7</v>
      </c>
      <c r="D334" s="20">
        <f t="shared" si="65"/>
        <v>9.5153429238856117E-5</v>
      </c>
      <c r="E334" s="10">
        <f t="shared" si="66"/>
        <v>-32775</v>
      </c>
      <c r="F334" s="10">
        <f t="shared" si="67"/>
        <v>-9133</v>
      </c>
      <c r="G334" s="10">
        <f t="shared" si="68"/>
        <v>-52557</v>
      </c>
      <c r="H334" s="10">
        <f t="shared" si="69"/>
        <v>2527</v>
      </c>
      <c r="I334" s="10">
        <f t="shared" si="70"/>
        <v>309</v>
      </c>
      <c r="J334" s="21">
        <f t="shared" si="71"/>
        <v>3917</v>
      </c>
      <c r="K334" s="21">
        <f t="shared" si="72"/>
        <v>6753</v>
      </c>
      <c r="L334" s="21"/>
      <c r="M334" s="10">
        <f t="shared" si="73"/>
        <v>26</v>
      </c>
      <c r="N334" s="10">
        <f t="shared" si="74"/>
        <v>37</v>
      </c>
      <c r="O334" s="10">
        <f t="shared" si="75"/>
        <v>31797</v>
      </c>
      <c r="P334" s="10">
        <f t="shared" si="76"/>
        <v>31860</v>
      </c>
      <c r="Q334" s="10">
        <f t="shared" si="77"/>
        <v>-3226</v>
      </c>
    </row>
    <row r="335" spans="1:17" ht="15.75" customHeight="1" x14ac:dyDescent="0.25">
      <c r="A335" s="52">
        <v>76302</v>
      </c>
      <c r="B335" s="53" t="s">
        <v>398</v>
      </c>
      <c r="C335" s="54">
        <v>21229.27</v>
      </c>
      <c r="D335" s="20">
        <f t="shared" si="65"/>
        <v>5.5454411308578002E-4</v>
      </c>
      <c r="E335" s="10">
        <f t="shared" si="66"/>
        <v>-191012</v>
      </c>
      <c r="F335" s="10">
        <f t="shared" si="67"/>
        <v>-53224</v>
      </c>
      <c r="G335" s="10">
        <f t="shared" si="68"/>
        <v>-306296</v>
      </c>
      <c r="H335" s="10">
        <f t="shared" si="69"/>
        <v>14727</v>
      </c>
      <c r="I335" s="10">
        <f t="shared" si="70"/>
        <v>1803</v>
      </c>
      <c r="J335" s="21">
        <f t="shared" si="71"/>
        <v>22828</v>
      </c>
      <c r="K335" s="21">
        <f t="shared" si="72"/>
        <v>39358</v>
      </c>
      <c r="L335" s="21"/>
      <c r="M335" s="10">
        <f t="shared" si="73"/>
        <v>154</v>
      </c>
      <c r="N335" s="10">
        <f t="shared" si="74"/>
        <v>213</v>
      </c>
      <c r="O335" s="10">
        <f t="shared" si="75"/>
        <v>185311</v>
      </c>
      <c r="P335" s="10">
        <f t="shared" si="76"/>
        <v>185678</v>
      </c>
      <c r="Q335" s="10">
        <f t="shared" si="77"/>
        <v>-18800</v>
      </c>
    </row>
    <row r="336" spans="1:17" ht="15.75" customHeight="1" x14ac:dyDescent="0.25">
      <c r="A336" s="52">
        <v>76303</v>
      </c>
      <c r="B336" s="53" t="s">
        <v>399</v>
      </c>
      <c r="C336" s="54">
        <v>261.05</v>
      </c>
      <c r="D336" s="20">
        <f t="shared" si="65"/>
        <v>6.8190635250784829E-6</v>
      </c>
      <c r="E336" s="10">
        <f t="shared" si="66"/>
        <v>-2349</v>
      </c>
      <c r="F336" s="10">
        <f t="shared" si="67"/>
        <v>-654</v>
      </c>
      <c r="G336" s="10">
        <f t="shared" si="68"/>
        <v>-3766</v>
      </c>
      <c r="H336" s="10">
        <f t="shared" si="69"/>
        <v>181</v>
      </c>
      <c r="I336" s="10">
        <f t="shared" si="70"/>
        <v>22</v>
      </c>
      <c r="J336" s="21">
        <f t="shared" si="71"/>
        <v>281</v>
      </c>
      <c r="K336" s="21">
        <f t="shared" si="72"/>
        <v>484</v>
      </c>
      <c r="L336" s="21"/>
      <c r="M336" s="10">
        <f t="shared" si="73"/>
        <v>2</v>
      </c>
      <c r="N336" s="10">
        <f t="shared" si="74"/>
        <v>3</v>
      </c>
      <c r="O336" s="10">
        <f t="shared" si="75"/>
        <v>2279</v>
      </c>
      <c r="P336" s="10">
        <f t="shared" si="76"/>
        <v>2284</v>
      </c>
      <c r="Q336" s="10">
        <f t="shared" si="77"/>
        <v>-231</v>
      </c>
    </row>
    <row r="337" spans="1:17" ht="15.75" customHeight="1" x14ac:dyDescent="0.25">
      <c r="A337" s="52">
        <v>76304</v>
      </c>
      <c r="B337" s="53" t="s">
        <v>400</v>
      </c>
      <c r="C337" s="54">
        <v>831.71</v>
      </c>
      <c r="D337" s="20">
        <f t="shared" si="65"/>
        <v>2.1725659162777343E-5</v>
      </c>
      <c r="E337" s="10">
        <f t="shared" si="66"/>
        <v>-7483</v>
      </c>
      <c r="F337" s="10">
        <f t="shared" si="67"/>
        <v>-2085</v>
      </c>
      <c r="G337" s="10">
        <f t="shared" si="68"/>
        <v>-12000</v>
      </c>
      <c r="H337" s="10">
        <f t="shared" si="69"/>
        <v>577</v>
      </c>
      <c r="I337" s="10">
        <f t="shared" si="70"/>
        <v>71</v>
      </c>
      <c r="J337" s="21">
        <f t="shared" si="71"/>
        <v>894</v>
      </c>
      <c r="K337" s="21">
        <f t="shared" si="72"/>
        <v>1542</v>
      </c>
      <c r="L337" s="21"/>
      <c r="M337" s="10">
        <f t="shared" si="73"/>
        <v>6</v>
      </c>
      <c r="N337" s="10">
        <f t="shared" si="74"/>
        <v>8</v>
      </c>
      <c r="O337" s="10">
        <f t="shared" si="75"/>
        <v>7260</v>
      </c>
      <c r="P337" s="10">
        <f t="shared" si="76"/>
        <v>7274</v>
      </c>
      <c r="Q337" s="10">
        <f t="shared" si="77"/>
        <v>-737</v>
      </c>
    </row>
    <row r="338" spans="1:17" ht="15.75" customHeight="1" x14ac:dyDescent="0.25">
      <c r="A338" s="52">
        <v>76305</v>
      </c>
      <c r="B338" s="53" t="s">
        <v>401</v>
      </c>
      <c r="C338" s="54">
        <v>10621.41</v>
      </c>
      <c r="D338" s="20">
        <f t="shared" si="65"/>
        <v>2.7744903089792705E-4</v>
      </c>
      <c r="E338" s="10">
        <f t="shared" si="66"/>
        <v>-95567</v>
      </c>
      <c r="F338" s="10">
        <f t="shared" si="67"/>
        <v>-26629</v>
      </c>
      <c r="G338" s="10">
        <f t="shared" si="68"/>
        <v>-153246</v>
      </c>
      <c r="H338" s="10">
        <f t="shared" si="69"/>
        <v>7368</v>
      </c>
      <c r="I338" s="10">
        <f t="shared" si="70"/>
        <v>902</v>
      </c>
      <c r="J338" s="21">
        <f t="shared" si="71"/>
        <v>11421</v>
      </c>
      <c r="K338" s="21">
        <f t="shared" si="72"/>
        <v>19691</v>
      </c>
      <c r="L338" s="21"/>
      <c r="M338" s="10">
        <f t="shared" si="73"/>
        <v>77</v>
      </c>
      <c r="N338" s="10">
        <f t="shared" si="74"/>
        <v>107</v>
      </c>
      <c r="O338" s="10">
        <f t="shared" si="75"/>
        <v>92714</v>
      </c>
      <c r="P338" s="10">
        <f t="shared" si="76"/>
        <v>92898</v>
      </c>
      <c r="Q338" s="10">
        <f t="shared" si="77"/>
        <v>-9406</v>
      </c>
    </row>
    <row r="339" spans="1:17" ht="15.75" customHeight="1" x14ac:dyDescent="0.25">
      <c r="A339" s="52">
        <v>76315</v>
      </c>
      <c r="B339" s="53" t="s">
        <v>402</v>
      </c>
      <c r="C339" s="54">
        <v>36132.99</v>
      </c>
      <c r="D339" s="20">
        <f t="shared" si="65"/>
        <v>9.4385425842185623E-4</v>
      </c>
      <c r="E339" s="10">
        <f t="shared" si="66"/>
        <v>-325109</v>
      </c>
      <c r="F339" s="10">
        <f t="shared" si="67"/>
        <v>-90589</v>
      </c>
      <c r="G339" s="10">
        <f t="shared" si="68"/>
        <v>-521328</v>
      </c>
      <c r="H339" s="10">
        <f t="shared" si="69"/>
        <v>25065</v>
      </c>
      <c r="I339" s="10">
        <f t="shared" si="70"/>
        <v>3068</v>
      </c>
      <c r="J339" s="21">
        <f t="shared" si="71"/>
        <v>38854</v>
      </c>
      <c r="K339" s="21">
        <f t="shared" si="72"/>
        <v>66987</v>
      </c>
      <c r="L339" s="21"/>
      <c r="M339" s="10">
        <f t="shared" si="73"/>
        <v>261</v>
      </c>
      <c r="N339" s="10">
        <f t="shared" si="74"/>
        <v>363</v>
      </c>
      <c r="O339" s="10">
        <f t="shared" si="75"/>
        <v>315405</v>
      </c>
      <c r="P339" s="10">
        <f t="shared" si="76"/>
        <v>316029</v>
      </c>
      <c r="Q339" s="10">
        <f t="shared" si="77"/>
        <v>-31998</v>
      </c>
    </row>
    <row r="340" spans="1:17" ht="15.75" customHeight="1" x14ac:dyDescent="0.25">
      <c r="A340" s="52">
        <v>77043</v>
      </c>
      <c r="B340" s="53" t="s">
        <v>403</v>
      </c>
      <c r="C340" s="54">
        <v>41921.97</v>
      </c>
      <c r="D340" s="20">
        <f t="shared" si="65"/>
        <v>1.0950721184693907E-3</v>
      </c>
      <c r="E340" s="10">
        <f t="shared" si="66"/>
        <v>-377196</v>
      </c>
      <c r="F340" s="10">
        <f t="shared" si="67"/>
        <v>-105102</v>
      </c>
      <c r="G340" s="10">
        <f t="shared" si="68"/>
        <v>-604851</v>
      </c>
      <c r="H340" s="10">
        <f t="shared" si="69"/>
        <v>29081</v>
      </c>
      <c r="I340" s="10">
        <f t="shared" si="70"/>
        <v>3560</v>
      </c>
      <c r="J340" s="21">
        <f t="shared" si="71"/>
        <v>45078</v>
      </c>
      <c r="K340" s="21">
        <f t="shared" si="72"/>
        <v>77719</v>
      </c>
      <c r="L340" s="21"/>
      <c r="M340" s="10">
        <f t="shared" si="73"/>
        <v>303</v>
      </c>
      <c r="N340" s="10">
        <f t="shared" si="74"/>
        <v>421</v>
      </c>
      <c r="O340" s="10">
        <f t="shared" si="75"/>
        <v>365937</v>
      </c>
      <c r="P340" s="10">
        <f t="shared" si="76"/>
        <v>366661</v>
      </c>
      <c r="Q340" s="10">
        <f t="shared" si="77"/>
        <v>-37125</v>
      </c>
    </row>
    <row r="341" spans="1:17" ht="15.75" customHeight="1" x14ac:dyDescent="0.25">
      <c r="A341" s="52">
        <v>77110</v>
      </c>
      <c r="B341" s="53" t="s">
        <v>404</v>
      </c>
      <c r="C341" s="54">
        <v>86239.58</v>
      </c>
      <c r="D341" s="20">
        <f t="shared" si="65"/>
        <v>2.2527223688798615E-3</v>
      </c>
      <c r="E341" s="10">
        <f t="shared" si="66"/>
        <v>-775947</v>
      </c>
      <c r="F341" s="10">
        <f t="shared" si="67"/>
        <v>-216210</v>
      </c>
      <c r="G341" s="10">
        <f t="shared" si="68"/>
        <v>-1244267</v>
      </c>
      <c r="H341" s="10">
        <f t="shared" si="69"/>
        <v>59824</v>
      </c>
      <c r="I341" s="10">
        <f t="shared" si="70"/>
        <v>7323</v>
      </c>
      <c r="J341" s="21">
        <f t="shared" si="71"/>
        <v>92733</v>
      </c>
      <c r="K341" s="21">
        <f t="shared" si="72"/>
        <v>159880</v>
      </c>
      <c r="L341" s="21"/>
      <c r="M341" s="10">
        <f t="shared" si="73"/>
        <v>624</v>
      </c>
      <c r="N341" s="10">
        <f t="shared" si="74"/>
        <v>865</v>
      </c>
      <c r="O341" s="10">
        <f t="shared" si="75"/>
        <v>752786</v>
      </c>
      <c r="P341" s="10">
        <f t="shared" si="76"/>
        <v>754275</v>
      </c>
      <c r="Q341" s="10">
        <f t="shared" si="77"/>
        <v>-76371</v>
      </c>
    </row>
    <row r="342" spans="1:17" ht="15.75" customHeight="1" x14ac:dyDescent="0.25">
      <c r="A342" s="52">
        <v>77112</v>
      </c>
      <c r="B342" s="53" t="s">
        <v>405</v>
      </c>
      <c r="C342" s="54">
        <v>219923.44</v>
      </c>
      <c r="D342" s="20">
        <f t="shared" si="65"/>
        <v>5.7447688489323358E-3</v>
      </c>
      <c r="E342" s="10">
        <f t="shared" si="66"/>
        <v>-1978778</v>
      </c>
      <c r="F342" s="10">
        <f t="shared" si="67"/>
        <v>-551367</v>
      </c>
      <c r="G342" s="10">
        <f t="shared" si="68"/>
        <v>-3173061</v>
      </c>
      <c r="H342" s="10">
        <f t="shared" si="69"/>
        <v>152561</v>
      </c>
      <c r="I342" s="10">
        <f t="shared" si="70"/>
        <v>18674</v>
      </c>
      <c r="J342" s="21">
        <f t="shared" si="71"/>
        <v>236482</v>
      </c>
      <c r="K342" s="21">
        <f t="shared" si="72"/>
        <v>407717</v>
      </c>
      <c r="L342" s="21"/>
      <c r="M342" s="10">
        <f t="shared" si="73"/>
        <v>1590</v>
      </c>
      <c r="N342" s="10">
        <f t="shared" si="74"/>
        <v>2207</v>
      </c>
      <c r="O342" s="10">
        <f t="shared" si="75"/>
        <v>1919715</v>
      </c>
      <c r="P342" s="10">
        <f t="shared" si="76"/>
        <v>1923512</v>
      </c>
      <c r="Q342" s="10">
        <f t="shared" si="77"/>
        <v>-194756</v>
      </c>
    </row>
    <row r="343" spans="1:17" ht="15.75" customHeight="1" x14ac:dyDescent="0.25">
      <c r="A343" s="52">
        <v>77113</v>
      </c>
      <c r="B343" s="53" t="s">
        <v>406</v>
      </c>
      <c r="C343" s="54">
        <v>979333.47</v>
      </c>
      <c r="D343" s="20">
        <f t="shared" si="65"/>
        <v>2.5581831619098036E-2</v>
      </c>
      <c r="E343" s="10">
        <f t="shared" ref="E343:E344" si="78">ROUND(D343*$E$7,0)-1</f>
        <v>-8811627</v>
      </c>
      <c r="F343" s="10">
        <f t="shared" ref="F343:F344" si="79">ROUND(D343*$F$7,0)-1</f>
        <v>-2455275</v>
      </c>
      <c r="G343" s="10">
        <f t="shared" ref="G343:G344" si="80">ROUND(D343*$G$7,0)-1</f>
        <v>-14129850</v>
      </c>
      <c r="H343" s="10">
        <f t="shared" si="69"/>
        <v>679364</v>
      </c>
      <c r="I343" s="10">
        <f t="shared" ref="I343:I344" si="81">ROUND(D343*$I$7,0)-1</f>
        <v>83157</v>
      </c>
      <c r="J343" s="21">
        <f t="shared" ref="J343:J344" si="82">ROUND(D343*$J$7,0)-1</f>
        <v>1053069</v>
      </c>
      <c r="K343" s="21">
        <f t="shared" si="72"/>
        <v>1815590</v>
      </c>
      <c r="L343" s="21"/>
      <c r="M343" s="10">
        <f t="shared" ref="M343:M344" si="83">ROUND(D343*$M$7,0)-1</f>
        <v>7081</v>
      </c>
      <c r="N343" s="10">
        <f t="shared" ref="N343:N344" si="84">ROUND(D343*$N$7,0)-1</f>
        <v>9826</v>
      </c>
      <c r="O343" s="10">
        <f>ROUND(D343*$O$7,0)-1</f>
        <v>8548614</v>
      </c>
      <c r="P343" s="10">
        <f t="shared" si="76"/>
        <v>8565521</v>
      </c>
      <c r="Q343" s="10">
        <f t="shared" si="77"/>
        <v>-867262</v>
      </c>
    </row>
    <row r="344" spans="1:17" ht="15.75" customHeight="1" x14ac:dyDescent="0.25">
      <c r="A344" s="52">
        <v>77114</v>
      </c>
      <c r="B344" s="53" t="s">
        <v>407</v>
      </c>
      <c r="C344" s="54">
        <v>13444275.16</v>
      </c>
      <c r="D344" s="20">
        <f t="shared" si="65"/>
        <v>0.35118700005621406</v>
      </c>
      <c r="E344" s="10">
        <f t="shared" si="78"/>
        <v>-120965870</v>
      </c>
      <c r="F344" s="10">
        <f t="shared" si="79"/>
        <v>-33705966</v>
      </c>
      <c r="G344" s="10">
        <f t="shared" si="80"/>
        <v>-193974359</v>
      </c>
      <c r="H344" s="10">
        <f>ROUND(D344*$H$7,0)-1</f>
        <v>9326297</v>
      </c>
      <c r="I344" s="10">
        <f t="shared" si="81"/>
        <v>1141594</v>
      </c>
      <c r="J344" s="21">
        <f t="shared" si="82"/>
        <v>14456535</v>
      </c>
      <c r="K344" s="21">
        <f t="shared" si="72"/>
        <v>24924426</v>
      </c>
      <c r="L344" s="21"/>
      <c r="M344" s="10">
        <f t="shared" si="83"/>
        <v>97222</v>
      </c>
      <c r="N344" s="10">
        <f t="shared" si="84"/>
        <v>134905</v>
      </c>
      <c r="O344" s="10">
        <f>ROUND(D344*$O$7,0)-1</f>
        <v>117355254</v>
      </c>
      <c r="P344" s="10">
        <f t="shared" si="76"/>
        <v>117587381</v>
      </c>
      <c r="Q344" s="10">
        <f>ROUND(D344*$Q$7,0)+1</f>
        <v>-11905752</v>
      </c>
    </row>
    <row r="345" spans="1:17" ht="15.75" customHeight="1" x14ac:dyDescent="0.25">
      <c r="A345" s="52">
        <v>77301</v>
      </c>
      <c r="B345" s="53" t="s">
        <v>408</v>
      </c>
      <c r="C345" s="54">
        <v>382501.86</v>
      </c>
      <c r="D345" s="20">
        <f t="shared" si="65"/>
        <v>9.9915896640516231E-3</v>
      </c>
      <c r="E345" s="10">
        <f t="shared" si="66"/>
        <v>-3441589</v>
      </c>
      <c r="F345" s="10">
        <f t="shared" si="67"/>
        <v>-958965</v>
      </c>
      <c r="G345" s="10">
        <f t="shared" si="68"/>
        <v>-5518747</v>
      </c>
      <c r="H345" s="10">
        <f t="shared" si="69"/>
        <v>265342</v>
      </c>
      <c r="I345" s="10">
        <f t="shared" si="70"/>
        <v>32479</v>
      </c>
      <c r="J345" s="21">
        <f t="shared" si="71"/>
        <v>411302</v>
      </c>
      <c r="K345" s="21">
        <f t="shared" si="72"/>
        <v>709123</v>
      </c>
      <c r="L345" s="21"/>
      <c r="M345" s="10">
        <f t="shared" si="73"/>
        <v>2766</v>
      </c>
      <c r="N345" s="10">
        <f t="shared" si="74"/>
        <v>3838</v>
      </c>
      <c r="O345" s="10">
        <f t="shared" si="75"/>
        <v>3338864</v>
      </c>
      <c r="P345" s="10">
        <f t="shared" si="76"/>
        <v>3345468</v>
      </c>
      <c r="Q345" s="10">
        <f t="shared" si="77"/>
        <v>-338730</v>
      </c>
    </row>
    <row r="346" spans="1:17" ht="15.75" customHeight="1" x14ac:dyDescent="0.25">
      <c r="A346" s="52">
        <v>77303</v>
      </c>
      <c r="B346" s="53" t="s">
        <v>409</v>
      </c>
      <c r="C346" s="54">
        <v>22389.65</v>
      </c>
      <c r="D346" s="20">
        <f t="shared" si="65"/>
        <v>5.8485518350612318E-4</v>
      </c>
      <c r="E346" s="10">
        <f t="shared" si="66"/>
        <v>-201453</v>
      </c>
      <c r="F346" s="10">
        <f t="shared" si="67"/>
        <v>-56133</v>
      </c>
      <c r="G346" s="10">
        <f t="shared" si="68"/>
        <v>-323038</v>
      </c>
      <c r="H346" s="10">
        <f t="shared" si="69"/>
        <v>15532</v>
      </c>
      <c r="I346" s="10">
        <f t="shared" si="70"/>
        <v>1901</v>
      </c>
      <c r="J346" s="21">
        <f t="shared" si="71"/>
        <v>24075</v>
      </c>
      <c r="K346" s="21">
        <f t="shared" si="72"/>
        <v>41508</v>
      </c>
      <c r="L346" s="21"/>
      <c r="M346" s="10">
        <f t="shared" si="73"/>
        <v>162</v>
      </c>
      <c r="N346" s="10">
        <f t="shared" si="74"/>
        <v>225</v>
      </c>
      <c r="O346" s="10">
        <f t="shared" si="75"/>
        <v>195440</v>
      </c>
      <c r="P346" s="10">
        <f t="shared" si="76"/>
        <v>195827</v>
      </c>
      <c r="Q346" s="10">
        <f t="shared" si="77"/>
        <v>-19827</v>
      </c>
    </row>
    <row r="347" spans="1:17" ht="15.75" customHeight="1" x14ac:dyDescent="0.25">
      <c r="A347" s="52">
        <v>77305</v>
      </c>
      <c r="B347" s="53" t="s">
        <v>410</v>
      </c>
      <c r="C347" s="54">
        <v>17429.12</v>
      </c>
      <c r="D347" s="20">
        <f t="shared" si="65"/>
        <v>4.5527782595754024E-4</v>
      </c>
      <c r="E347" s="10">
        <f t="shared" si="66"/>
        <v>-156820</v>
      </c>
      <c r="F347" s="10">
        <f t="shared" si="67"/>
        <v>-43696</v>
      </c>
      <c r="G347" s="10">
        <f t="shared" si="68"/>
        <v>-251468</v>
      </c>
      <c r="H347" s="10">
        <f t="shared" si="69"/>
        <v>12091</v>
      </c>
      <c r="I347" s="10">
        <f t="shared" si="70"/>
        <v>1480</v>
      </c>
      <c r="J347" s="21">
        <f t="shared" si="71"/>
        <v>18741</v>
      </c>
      <c r="K347" s="21">
        <f t="shared" si="72"/>
        <v>32312</v>
      </c>
      <c r="L347" s="21"/>
      <c r="M347" s="10">
        <f t="shared" si="73"/>
        <v>126</v>
      </c>
      <c r="N347" s="10">
        <f t="shared" si="74"/>
        <v>175</v>
      </c>
      <c r="O347" s="10">
        <f t="shared" si="75"/>
        <v>152139</v>
      </c>
      <c r="P347" s="10">
        <f t="shared" si="76"/>
        <v>152440</v>
      </c>
      <c r="Q347" s="10">
        <f t="shared" si="77"/>
        <v>-15435</v>
      </c>
    </row>
    <row r="348" spans="1:17" ht="15.75" customHeight="1" x14ac:dyDescent="0.25">
      <c r="A348" s="52">
        <v>77308</v>
      </c>
      <c r="B348" s="53" t="s">
        <v>411</v>
      </c>
      <c r="C348" s="54">
        <v>111627.29</v>
      </c>
      <c r="D348" s="20">
        <f t="shared" si="65"/>
        <v>2.9158919043951658E-3</v>
      </c>
      <c r="E348" s="10">
        <f t="shared" si="66"/>
        <v>-1004375</v>
      </c>
      <c r="F348" s="10">
        <f t="shared" si="67"/>
        <v>-279859</v>
      </c>
      <c r="G348" s="10">
        <f t="shared" si="68"/>
        <v>-1610561</v>
      </c>
      <c r="H348" s="10">
        <f t="shared" si="69"/>
        <v>77436</v>
      </c>
      <c r="I348" s="10">
        <f t="shared" si="70"/>
        <v>9479</v>
      </c>
      <c r="J348" s="21">
        <f t="shared" si="71"/>
        <v>120032</v>
      </c>
      <c r="K348" s="21">
        <f t="shared" si="72"/>
        <v>206947</v>
      </c>
      <c r="L348" s="21"/>
      <c r="M348" s="10">
        <f t="shared" si="73"/>
        <v>807</v>
      </c>
      <c r="N348" s="10">
        <f t="shared" si="74"/>
        <v>1120</v>
      </c>
      <c r="O348" s="10">
        <f t="shared" si="75"/>
        <v>974396</v>
      </c>
      <c r="P348" s="10">
        <f t="shared" si="76"/>
        <v>976323</v>
      </c>
      <c r="Q348" s="10">
        <f t="shared" si="77"/>
        <v>-98853</v>
      </c>
    </row>
    <row r="349" spans="1:17" ht="15.75" customHeight="1" x14ac:dyDescent="0.25">
      <c r="A349" s="52">
        <v>77309</v>
      </c>
      <c r="B349" s="53" t="s">
        <v>412</v>
      </c>
      <c r="C349" s="54">
        <v>79429.039999999994</v>
      </c>
      <c r="D349" s="20">
        <f t="shared" si="65"/>
        <v>2.0748196494771109E-3</v>
      </c>
      <c r="E349" s="10">
        <f>ROUND(D349*$E$7,0)</f>
        <v>-714669</v>
      </c>
      <c r="F349" s="10">
        <f t="shared" si="67"/>
        <v>-199135</v>
      </c>
      <c r="G349" s="10">
        <f>ROUND(D349*$G$7,0)</f>
        <v>-1146004</v>
      </c>
      <c r="H349" s="10">
        <f>ROUND(D349*$H$7,0)</f>
        <v>55100</v>
      </c>
      <c r="I349" s="10">
        <f>ROUND(D349*$I$7,0)</f>
        <v>6745</v>
      </c>
      <c r="J349" s="21">
        <f t="shared" si="71"/>
        <v>85409</v>
      </c>
      <c r="K349" s="21">
        <f t="shared" si="72"/>
        <v>147254</v>
      </c>
      <c r="L349" s="21"/>
      <c r="M349" s="10">
        <f t="shared" si="73"/>
        <v>574</v>
      </c>
      <c r="N349" s="10">
        <f t="shared" si="74"/>
        <v>797</v>
      </c>
      <c r="O349" s="10">
        <f t="shared" si="75"/>
        <v>693337</v>
      </c>
      <c r="P349" s="10">
        <f t="shared" si="76"/>
        <v>694708</v>
      </c>
      <c r="Q349" s="10">
        <f>ROUND(D349*$Q$7,0)</f>
        <v>-70339</v>
      </c>
    </row>
    <row r="350" spans="1:17" ht="15.75" customHeight="1" x14ac:dyDescent="0.25">
      <c r="A350" s="52">
        <v>77310</v>
      </c>
      <c r="B350" s="53" t="s">
        <v>413</v>
      </c>
      <c r="C350" s="54">
        <v>43951.82</v>
      </c>
      <c r="D350" s="20">
        <f t="shared" si="65"/>
        <v>1.1480952025390346E-3</v>
      </c>
      <c r="E350" s="10">
        <f>ROUND(D350*$E$7,0)</f>
        <v>-395460</v>
      </c>
      <c r="F350" s="10">
        <f>ROUND(D350*$F$7,0)</f>
        <v>-110191</v>
      </c>
      <c r="G350" s="10">
        <f>ROUND(D350*$G$7,0)</f>
        <v>-634138</v>
      </c>
      <c r="H350" s="10">
        <f>ROUND(D350*$H$7,0)</f>
        <v>30489</v>
      </c>
      <c r="I350" s="10">
        <f>ROUND(D350*$I$7,0)</f>
        <v>3732</v>
      </c>
      <c r="J350" s="21">
        <f t="shared" si="71"/>
        <v>47261</v>
      </c>
      <c r="K350" s="21">
        <f t="shared" si="72"/>
        <v>81482</v>
      </c>
      <c r="L350" s="21"/>
      <c r="M350" s="10">
        <f>ROUND(D350*$M$7,0)</f>
        <v>318</v>
      </c>
      <c r="N350" s="10">
        <f>ROUND(D350*$N$7,0)</f>
        <v>441</v>
      </c>
      <c r="O350" s="10">
        <f>ROUND(D350*$O$7,0)</f>
        <v>383656</v>
      </c>
      <c r="P350" s="10">
        <f t="shared" si="76"/>
        <v>384415</v>
      </c>
      <c r="Q350" s="10">
        <f>ROUND(D350*$Q$7,0)</f>
        <v>-38922</v>
      </c>
    </row>
    <row r="351" spans="1:17" ht="15.75" customHeight="1" x14ac:dyDescent="0.25">
      <c r="A351" s="52">
        <v>77314</v>
      </c>
      <c r="B351" s="53" t="s">
        <v>414</v>
      </c>
      <c r="C351" s="54">
        <v>141412.34</v>
      </c>
      <c r="D351" s="20">
        <f t="shared" si="65"/>
        <v>3.6939273307412257E-3</v>
      </c>
      <c r="E351" s="10">
        <f t="shared" si="66"/>
        <v>-1272368</v>
      </c>
      <c r="F351" s="10">
        <f t="shared" si="67"/>
        <v>-354533</v>
      </c>
      <c r="G351" s="10">
        <f t="shared" si="68"/>
        <v>-2040301</v>
      </c>
      <c r="H351" s="10">
        <f>ROUND(D351*$H$7,0)</f>
        <v>98098</v>
      </c>
      <c r="I351" s="10">
        <f t="shared" si="70"/>
        <v>12008</v>
      </c>
      <c r="J351" s="21">
        <f t="shared" si="71"/>
        <v>152060</v>
      </c>
      <c r="K351" s="21">
        <f t="shared" si="72"/>
        <v>262166</v>
      </c>
      <c r="L351" s="21"/>
      <c r="M351" s="10">
        <f t="shared" si="73"/>
        <v>1023</v>
      </c>
      <c r="N351" s="10">
        <f t="shared" si="74"/>
        <v>1419</v>
      </c>
      <c r="O351" s="10">
        <f t="shared" si="75"/>
        <v>1234390</v>
      </c>
      <c r="P351" s="10">
        <f t="shared" si="76"/>
        <v>1236832</v>
      </c>
      <c r="Q351" s="10">
        <f t="shared" si="77"/>
        <v>-125230</v>
      </c>
    </row>
    <row r="352" spans="1:17" ht="15.75" customHeight="1" x14ac:dyDescent="0.25">
      <c r="A352" s="52">
        <v>77320</v>
      </c>
      <c r="B352" s="53" t="s">
        <v>415</v>
      </c>
      <c r="C352" s="54">
        <v>171342.34</v>
      </c>
      <c r="D352" s="20">
        <f t="shared" si="65"/>
        <v>4.4757490940264162E-3</v>
      </c>
      <c r="E352" s="10">
        <f t="shared" si="66"/>
        <v>-1541665</v>
      </c>
      <c r="F352" s="10">
        <f t="shared" si="67"/>
        <v>-429570</v>
      </c>
      <c r="G352" s="10">
        <f t="shared" si="68"/>
        <v>-2472132</v>
      </c>
      <c r="H352" s="10">
        <f t="shared" si="69"/>
        <v>118860</v>
      </c>
      <c r="I352" s="10">
        <f t="shared" si="70"/>
        <v>14549</v>
      </c>
      <c r="J352" s="21">
        <f t="shared" si="71"/>
        <v>184243</v>
      </c>
      <c r="K352" s="21">
        <f t="shared" si="72"/>
        <v>317652</v>
      </c>
      <c r="L352" s="21"/>
      <c r="M352" s="10">
        <f t="shared" si="73"/>
        <v>1239</v>
      </c>
      <c r="N352" s="10">
        <f t="shared" si="74"/>
        <v>1719</v>
      </c>
      <c r="O352" s="10">
        <f t="shared" si="75"/>
        <v>1495650</v>
      </c>
      <c r="P352" s="10">
        <f t="shared" si="76"/>
        <v>1498608</v>
      </c>
      <c r="Q352" s="10">
        <f t="shared" si="77"/>
        <v>-151734</v>
      </c>
    </row>
    <row r="353" spans="1:17" ht="15.75" customHeight="1" x14ac:dyDescent="0.25">
      <c r="A353" s="52">
        <v>77321</v>
      </c>
      <c r="B353" s="53" t="s">
        <v>416</v>
      </c>
      <c r="C353" s="54">
        <v>211411.38</v>
      </c>
      <c r="D353" s="20">
        <f t="shared" si="65"/>
        <v>5.5224195753476599E-3</v>
      </c>
      <c r="E353" s="10">
        <f t="shared" si="66"/>
        <v>-1902190</v>
      </c>
      <c r="F353" s="10">
        <f t="shared" si="67"/>
        <v>-530027</v>
      </c>
      <c r="G353" s="10">
        <f t="shared" si="68"/>
        <v>-3050249</v>
      </c>
      <c r="H353" s="10">
        <f t="shared" si="69"/>
        <v>146656</v>
      </c>
      <c r="I353" s="10">
        <f t="shared" si="70"/>
        <v>17952</v>
      </c>
      <c r="J353" s="21">
        <f t="shared" si="71"/>
        <v>227329</v>
      </c>
      <c r="K353" s="21">
        <f t="shared" si="72"/>
        <v>391937</v>
      </c>
      <c r="L353" s="21"/>
      <c r="M353" s="10">
        <f t="shared" si="73"/>
        <v>1529</v>
      </c>
      <c r="N353" s="10">
        <f t="shared" si="74"/>
        <v>2121</v>
      </c>
      <c r="O353" s="10">
        <f t="shared" si="75"/>
        <v>1845413</v>
      </c>
      <c r="P353" s="10">
        <f t="shared" si="76"/>
        <v>1849063</v>
      </c>
      <c r="Q353" s="10">
        <f t="shared" si="77"/>
        <v>-187218</v>
      </c>
    </row>
    <row r="354" spans="1:17" ht="15.75" customHeight="1" x14ac:dyDescent="0.25">
      <c r="A354" s="52">
        <v>77322</v>
      </c>
      <c r="B354" s="53" t="s">
        <v>417</v>
      </c>
      <c r="C354" s="54">
        <v>77112.36</v>
      </c>
      <c r="D354" s="20">
        <f t="shared" si="65"/>
        <v>2.0143040850745873E-3</v>
      </c>
      <c r="E354" s="10">
        <f t="shared" si="66"/>
        <v>-693824</v>
      </c>
      <c r="F354" s="10">
        <f t="shared" si="67"/>
        <v>-193327</v>
      </c>
      <c r="G354" s="10">
        <f t="shared" si="68"/>
        <v>-1112579</v>
      </c>
      <c r="H354" s="10">
        <f t="shared" si="69"/>
        <v>53493</v>
      </c>
      <c r="I354" s="10">
        <f t="shared" si="70"/>
        <v>6548</v>
      </c>
      <c r="J354" s="21">
        <f t="shared" si="71"/>
        <v>82918</v>
      </c>
      <c r="K354" s="21">
        <f t="shared" si="72"/>
        <v>142959</v>
      </c>
      <c r="L354" s="21"/>
      <c r="M354" s="10">
        <f t="shared" si="73"/>
        <v>558</v>
      </c>
      <c r="N354" s="10">
        <f t="shared" si="74"/>
        <v>774</v>
      </c>
      <c r="O354" s="10">
        <f t="shared" si="75"/>
        <v>673115</v>
      </c>
      <c r="P354" s="10">
        <f t="shared" si="76"/>
        <v>674447</v>
      </c>
      <c r="Q354" s="10">
        <f t="shared" si="77"/>
        <v>-68288</v>
      </c>
    </row>
    <row r="355" spans="1:17" ht="15.75" customHeight="1" x14ac:dyDescent="0.25">
      <c r="A355" s="52">
        <v>77334</v>
      </c>
      <c r="B355" s="53" t="s">
        <v>418</v>
      </c>
      <c r="C355" s="54">
        <v>428275.65</v>
      </c>
      <c r="D355" s="20">
        <f t="shared" si="65"/>
        <v>1.118727777664922E-2</v>
      </c>
      <c r="E355" s="10">
        <f t="shared" si="66"/>
        <v>-3853442</v>
      </c>
      <c r="F355" s="10">
        <f t="shared" si="67"/>
        <v>-1073724</v>
      </c>
      <c r="G355" s="10">
        <f t="shared" si="68"/>
        <v>-6179172</v>
      </c>
      <c r="H355" s="10">
        <f t="shared" si="69"/>
        <v>297095</v>
      </c>
      <c r="I355" s="10">
        <f t="shared" si="70"/>
        <v>36366</v>
      </c>
      <c r="J355" s="21">
        <f t="shared" si="71"/>
        <v>460522</v>
      </c>
      <c r="K355" s="21">
        <f t="shared" si="72"/>
        <v>793983</v>
      </c>
      <c r="L355" s="21"/>
      <c r="M355" s="10">
        <f t="shared" si="73"/>
        <v>3097</v>
      </c>
      <c r="N355" s="10">
        <f t="shared" si="74"/>
        <v>4298</v>
      </c>
      <c r="O355" s="10">
        <f t="shared" si="75"/>
        <v>3738424</v>
      </c>
      <c r="P355" s="10">
        <f t="shared" si="76"/>
        <v>3745819</v>
      </c>
      <c r="Q355" s="10">
        <f t="shared" si="77"/>
        <v>-379265</v>
      </c>
    </row>
    <row r="356" spans="1:17" ht="15.75" customHeight="1" x14ac:dyDescent="0.25">
      <c r="A356" s="52">
        <v>77338</v>
      </c>
      <c r="B356" s="53" t="s">
        <v>419</v>
      </c>
      <c r="C356" s="54">
        <v>439883.61</v>
      </c>
      <c r="D356" s="20">
        <f t="shared" si="65"/>
        <v>1.1490497147024895E-2</v>
      </c>
      <c r="E356" s="10">
        <f t="shared" si="66"/>
        <v>-3957886</v>
      </c>
      <c r="F356" s="10">
        <f t="shared" si="67"/>
        <v>-1102826</v>
      </c>
      <c r="G356" s="10">
        <f t="shared" si="68"/>
        <v>-6346652</v>
      </c>
      <c r="H356" s="10">
        <f t="shared" si="69"/>
        <v>305147</v>
      </c>
      <c r="I356" s="10">
        <f t="shared" si="70"/>
        <v>37352</v>
      </c>
      <c r="J356" s="21">
        <f t="shared" si="71"/>
        <v>473004</v>
      </c>
      <c r="K356" s="21">
        <f t="shared" si="72"/>
        <v>815503</v>
      </c>
      <c r="L356" s="21"/>
      <c r="M356" s="10">
        <f t="shared" si="73"/>
        <v>3181</v>
      </c>
      <c r="N356" s="10">
        <f t="shared" si="74"/>
        <v>4414</v>
      </c>
      <c r="O356" s="10">
        <f t="shared" si="75"/>
        <v>3839750</v>
      </c>
      <c r="P356" s="10">
        <f t="shared" si="76"/>
        <v>3847345</v>
      </c>
      <c r="Q356" s="10">
        <f t="shared" si="77"/>
        <v>-389545</v>
      </c>
    </row>
    <row r="357" spans="1:17" ht="15.75" customHeight="1" x14ac:dyDescent="0.25">
      <c r="A357" s="52">
        <v>77402</v>
      </c>
      <c r="B357" s="53" t="s">
        <v>420</v>
      </c>
      <c r="C357" s="54">
        <v>20128.46</v>
      </c>
      <c r="D357" s="20">
        <f t="shared" si="65"/>
        <v>5.2578911090596142E-4</v>
      </c>
      <c r="E357" s="10">
        <f t="shared" si="66"/>
        <v>-181107</v>
      </c>
      <c r="F357" s="10">
        <f t="shared" si="67"/>
        <v>-50464</v>
      </c>
      <c r="G357" s="10">
        <f t="shared" si="68"/>
        <v>-290414</v>
      </c>
      <c r="H357" s="10">
        <f t="shared" si="69"/>
        <v>13963</v>
      </c>
      <c r="I357" s="10">
        <f t="shared" si="70"/>
        <v>1709</v>
      </c>
      <c r="J357" s="21">
        <f t="shared" si="71"/>
        <v>21644</v>
      </c>
      <c r="K357" s="21">
        <f t="shared" si="72"/>
        <v>37316</v>
      </c>
      <c r="L357" s="21"/>
      <c r="M357" s="10">
        <f t="shared" si="73"/>
        <v>146</v>
      </c>
      <c r="N357" s="10">
        <f t="shared" si="74"/>
        <v>202</v>
      </c>
      <c r="O357" s="10">
        <f t="shared" si="75"/>
        <v>175702</v>
      </c>
      <c r="P357" s="10">
        <f t="shared" si="76"/>
        <v>176050</v>
      </c>
      <c r="Q357" s="10">
        <f t="shared" si="77"/>
        <v>-17825</v>
      </c>
    </row>
    <row r="358" spans="1:17" ht="15.75" customHeight="1" x14ac:dyDescent="0.25">
      <c r="A358" s="52">
        <v>78003</v>
      </c>
      <c r="B358" s="53" t="s">
        <v>421</v>
      </c>
      <c r="C358" s="54">
        <v>45366.36</v>
      </c>
      <c r="D358" s="20">
        <f t="shared" si="65"/>
        <v>1.1850453581366768E-3</v>
      </c>
      <c r="E358" s="10">
        <f t="shared" si="66"/>
        <v>-408187</v>
      </c>
      <c r="F358" s="10">
        <f t="shared" si="67"/>
        <v>-113737</v>
      </c>
      <c r="G358" s="10">
        <f t="shared" si="68"/>
        <v>-654547</v>
      </c>
      <c r="H358" s="10">
        <f t="shared" si="69"/>
        <v>31471</v>
      </c>
      <c r="I358" s="10">
        <f t="shared" si="70"/>
        <v>3852</v>
      </c>
      <c r="J358" s="21">
        <f t="shared" si="71"/>
        <v>48782</v>
      </c>
      <c r="K358" s="21">
        <f t="shared" si="72"/>
        <v>84105</v>
      </c>
      <c r="L358" s="21"/>
      <c r="M358" s="10">
        <f t="shared" si="73"/>
        <v>328</v>
      </c>
      <c r="N358" s="10">
        <f t="shared" si="74"/>
        <v>455</v>
      </c>
      <c r="O358" s="10">
        <f t="shared" si="75"/>
        <v>396004</v>
      </c>
      <c r="P358" s="10">
        <f t="shared" si="76"/>
        <v>396787</v>
      </c>
      <c r="Q358" s="10">
        <f t="shared" si="77"/>
        <v>-40175</v>
      </c>
    </row>
    <row r="359" spans="1:17" ht="15.75" customHeight="1" x14ac:dyDescent="0.25">
      <c r="A359" s="52">
        <v>78201</v>
      </c>
      <c r="B359" s="53" t="s">
        <v>422</v>
      </c>
      <c r="C359" s="54">
        <v>697711.34</v>
      </c>
      <c r="D359" s="20">
        <f t="shared" si="65"/>
        <v>1.82253895791137E-2</v>
      </c>
      <c r="E359" s="10">
        <f>ROUND(D359*$E$7,0)-1</f>
        <v>-6277711</v>
      </c>
      <c r="F359" s="10">
        <f>ROUND(D359*$F$7,0)-1</f>
        <v>-1749224</v>
      </c>
      <c r="G359" s="10">
        <f>ROUND(D359*$G$7,0)-1</f>
        <v>-10066599</v>
      </c>
      <c r="H359" s="10">
        <f t="shared" si="69"/>
        <v>484003</v>
      </c>
      <c r="I359" s="10">
        <f>ROUND(D359*$I$7,0)-1</f>
        <v>59244</v>
      </c>
      <c r="J359" s="21">
        <f t="shared" si="71"/>
        <v>750244</v>
      </c>
      <c r="K359" s="21">
        <f t="shared" si="72"/>
        <v>1293491</v>
      </c>
      <c r="L359" s="21"/>
      <c r="M359" s="10">
        <f>ROUND(D359*$M$7,0)-1</f>
        <v>5045</v>
      </c>
      <c r="N359" s="10">
        <f>ROUND(D359*$N$7,0)-1</f>
        <v>7000</v>
      </c>
      <c r="O359" s="10">
        <f t="shared" si="75"/>
        <v>6090331</v>
      </c>
      <c r="P359" s="10">
        <f t="shared" si="76"/>
        <v>6102376</v>
      </c>
      <c r="Q359" s="10">
        <f t="shared" si="77"/>
        <v>-617867</v>
      </c>
    </row>
    <row r="360" spans="1:17" ht="15.75" customHeight="1" x14ac:dyDescent="0.25">
      <c r="A360" s="52">
        <v>78307</v>
      </c>
      <c r="B360" s="53" t="s">
        <v>423</v>
      </c>
      <c r="C360" s="54">
        <v>1113.1199999999999</v>
      </c>
      <c r="D360" s="20">
        <f t="shared" si="65"/>
        <v>2.9076560011627505E-5</v>
      </c>
      <c r="E360" s="10">
        <f t="shared" si="66"/>
        <v>-10015</v>
      </c>
      <c r="F360" s="10">
        <f t="shared" si="67"/>
        <v>-2791</v>
      </c>
      <c r="G360" s="10">
        <f t="shared" si="68"/>
        <v>-16060</v>
      </c>
      <c r="H360" s="10">
        <f t="shared" si="69"/>
        <v>772</v>
      </c>
      <c r="I360" s="10">
        <f t="shared" si="70"/>
        <v>95</v>
      </c>
      <c r="J360" s="21">
        <f t="shared" si="71"/>
        <v>1197</v>
      </c>
      <c r="K360" s="21">
        <f t="shared" si="72"/>
        <v>2064</v>
      </c>
      <c r="L360" s="21"/>
      <c r="M360" s="10">
        <f t="shared" si="73"/>
        <v>8</v>
      </c>
      <c r="N360" s="10">
        <f t="shared" si="74"/>
        <v>11</v>
      </c>
      <c r="O360" s="10">
        <f t="shared" si="75"/>
        <v>9716</v>
      </c>
      <c r="P360" s="10">
        <f t="shared" si="76"/>
        <v>9735</v>
      </c>
      <c r="Q360" s="10">
        <f t="shared" si="77"/>
        <v>-986</v>
      </c>
    </row>
    <row r="361" spans="1:17" ht="15.75" customHeight="1" x14ac:dyDescent="0.25">
      <c r="A361" s="52">
        <v>78311</v>
      </c>
      <c r="B361" s="53" t="s">
        <v>424</v>
      </c>
      <c r="C361" s="54">
        <v>6437.32</v>
      </c>
      <c r="D361" s="20">
        <f t="shared" si="65"/>
        <v>1.6815358747848387E-4</v>
      </c>
      <c r="E361" s="10">
        <f t="shared" si="66"/>
        <v>-57920</v>
      </c>
      <c r="F361" s="10">
        <f t="shared" si="67"/>
        <v>-16139</v>
      </c>
      <c r="G361" s="10">
        <f>ROUND(D361*$G$7,0)</f>
        <v>-92878</v>
      </c>
      <c r="H361" s="10">
        <f>ROUND(D361*$H$7,0)</f>
        <v>4466</v>
      </c>
      <c r="I361" s="10">
        <f t="shared" si="70"/>
        <v>547</v>
      </c>
      <c r="J361" s="21">
        <f t="shared" si="71"/>
        <v>6922</v>
      </c>
      <c r="K361" s="21">
        <f t="shared" si="72"/>
        <v>11935</v>
      </c>
      <c r="L361" s="21"/>
      <c r="M361" s="10">
        <f t="shared" si="73"/>
        <v>47</v>
      </c>
      <c r="N361" s="10">
        <f t="shared" si="74"/>
        <v>65</v>
      </c>
      <c r="O361" s="10">
        <f t="shared" si="75"/>
        <v>56191</v>
      </c>
      <c r="P361" s="10">
        <f t="shared" si="76"/>
        <v>56303</v>
      </c>
      <c r="Q361" s="10">
        <f t="shared" si="77"/>
        <v>-5701</v>
      </c>
    </row>
    <row r="362" spans="1:17" ht="15.75" customHeight="1" x14ac:dyDescent="0.25">
      <c r="A362" s="52">
        <v>78313</v>
      </c>
      <c r="B362" s="53" t="s">
        <v>425</v>
      </c>
      <c r="C362" s="54">
        <v>65355.040000000001</v>
      </c>
      <c r="D362" s="20">
        <f t="shared" si="65"/>
        <v>1.7071831811685319E-3</v>
      </c>
      <c r="E362" s="10">
        <f t="shared" si="66"/>
        <v>-588037</v>
      </c>
      <c r="F362" s="10">
        <f t="shared" si="67"/>
        <v>-163851</v>
      </c>
      <c r="G362" s="10">
        <f>ROUND(D362*$G$7,0)</f>
        <v>-942944</v>
      </c>
      <c r="H362" s="10">
        <f>ROUND(D362*$H$7,0)</f>
        <v>45337</v>
      </c>
      <c r="I362" s="10">
        <f t="shared" si="70"/>
        <v>5549</v>
      </c>
      <c r="J362" s="21">
        <f t="shared" si="71"/>
        <v>70276</v>
      </c>
      <c r="K362" s="21">
        <f t="shared" si="72"/>
        <v>121162</v>
      </c>
      <c r="L362" s="21"/>
      <c r="M362" s="10">
        <f t="shared" si="73"/>
        <v>473</v>
      </c>
      <c r="N362" s="10">
        <f t="shared" si="74"/>
        <v>656</v>
      </c>
      <c r="O362" s="10">
        <f t="shared" si="75"/>
        <v>570485</v>
      </c>
      <c r="P362" s="10">
        <f t="shared" si="76"/>
        <v>571614</v>
      </c>
      <c r="Q362" s="10">
        <f t="shared" si="77"/>
        <v>-57876</v>
      </c>
    </row>
    <row r="363" spans="1:17" ht="15.75" customHeight="1" x14ac:dyDescent="0.25">
      <c r="A363" s="52">
        <v>79201</v>
      </c>
      <c r="B363" s="53" t="s">
        <v>426</v>
      </c>
      <c r="C363" s="54">
        <v>58545.01</v>
      </c>
      <c r="D363" s="20">
        <f t="shared" si="65"/>
        <v>1.5292937838205518E-3</v>
      </c>
      <c r="E363" s="10">
        <f t="shared" si="66"/>
        <v>-526763</v>
      </c>
      <c r="F363" s="10">
        <f t="shared" si="67"/>
        <v>-146777</v>
      </c>
      <c r="G363" s="10">
        <f t="shared" si="68"/>
        <v>-844689</v>
      </c>
      <c r="H363" s="10">
        <f t="shared" si="69"/>
        <v>40613</v>
      </c>
      <c r="I363" s="10">
        <f t="shared" si="70"/>
        <v>4971</v>
      </c>
      <c r="J363" s="21">
        <f t="shared" si="71"/>
        <v>62953</v>
      </c>
      <c r="K363" s="21">
        <f t="shared" si="72"/>
        <v>108537</v>
      </c>
      <c r="L363" s="21"/>
      <c r="M363" s="10">
        <f t="shared" si="73"/>
        <v>423</v>
      </c>
      <c r="N363" s="10">
        <f t="shared" si="74"/>
        <v>587</v>
      </c>
      <c r="O363" s="10">
        <f t="shared" si="75"/>
        <v>511040</v>
      </c>
      <c r="P363" s="10">
        <f t="shared" si="76"/>
        <v>512050</v>
      </c>
      <c r="Q363" s="10">
        <f t="shared" si="77"/>
        <v>-51845</v>
      </c>
    </row>
    <row r="364" spans="1:17" ht="15.75" customHeight="1" x14ac:dyDescent="0.25">
      <c r="A364" s="52">
        <v>79301</v>
      </c>
      <c r="B364" s="53" t="s">
        <v>427</v>
      </c>
      <c r="C364" s="54">
        <v>1766.6</v>
      </c>
      <c r="D364" s="20">
        <f t="shared" si="65"/>
        <v>4.6146552857321001E-5</v>
      </c>
      <c r="E364" s="10">
        <f t="shared" si="66"/>
        <v>-15895</v>
      </c>
      <c r="F364" s="10">
        <f t="shared" si="67"/>
        <v>-4429</v>
      </c>
      <c r="G364" s="10">
        <f t="shared" si="68"/>
        <v>-25489</v>
      </c>
      <c r="H364" s="10">
        <f t="shared" si="69"/>
        <v>1225</v>
      </c>
      <c r="I364" s="10">
        <f t="shared" si="70"/>
        <v>150</v>
      </c>
      <c r="J364" s="21">
        <f t="shared" si="71"/>
        <v>1900</v>
      </c>
      <c r="K364" s="21">
        <f t="shared" si="72"/>
        <v>3275</v>
      </c>
      <c r="L364" s="21"/>
      <c r="M364" s="10">
        <f t="shared" si="73"/>
        <v>13</v>
      </c>
      <c r="N364" s="10">
        <f t="shared" si="74"/>
        <v>18</v>
      </c>
      <c r="O364" s="10">
        <f t="shared" si="75"/>
        <v>15421</v>
      </c>
      <c r="P364" s="10">
        <f t="shared" si="76"/>
        <v>15452</v>
      </c>
      <c r="Q364" s="10">
        <f t="shared" si="77"/>
        <v>-1564</v>
      </c>
    </row>
    <row r="365" spans="1:17" ht="15.75" customHeight="1" x14ac:dyDescent="0.25">
      <c r="A365" s="52">
        <v>79304</v>
      </c>
      <c r="B365" s="53" t="s">
        <v>428</v>
      </c>
      <c r="C365" s="54">
        <v>4206.8</v>
      </c>
      <c r="D365" s="20">
        <f t="shared" si="65"/>
        <v>1.0988866668186233E-4</v>
      </c>
      <c r="E365" s="10">
        <f t="shared" si="66"/>
        <v>-37851</v>
      </c>
      <c r="F365" s="10">
        <f t="shared" si="67"/>
        <v>-10547</v>
      </c>
      <c r="G365" s="10">
        <f>ROUND(D365*$G$7,0)</f>
        <v>-60696</v>
      </c>
      <c r="H365" s="10">
        <f>ROUND(D365*$H$7,0)</f>
        <v>2918</v>
      </c>
      <c r="I365" s="10">
        <f t="shared" si="70"/>
        <v>357</v>
      </c>
      <c r="J365" s="21">
        <f t="shared" si="71"/>
        <v>4524</v>
      </c>
      <c r="K365" s="21">
        <f t="shared" si="72"/>
        <v>7799</v>
      </c>
      <c r="L365" s="21"/>
      <c r="M365" s="10">
        <f t="shared" si="73"/>
        <v>30</v>
      </c>
      <c r="N365" s="10">
        <f t="shared" si="74"/>
        <v>42</v>
      </c>
      <c r="O365" s="10">
        <f t="shared" si="75"/>
        <v>36721</v>
      </c>
      <c r="P365" s="10">
        <f t="shared" si="76"/>
        <v>36793</v>
      </c>
      <c r="Q365" s="10">
        <f>ROUND(D365*$Q$7,0)</f>
        <v>-3725</v>
      </c>
    </row>
    <row r="366" spans="1:17" ht="15.75" customHeight="1" x14ac:dyDescent="0.25">
      <c r="A366" s="52">
        <v>80201</v>
      </c>
      <c r="B366" s="53" t="s">
        <v>429</v>
      </c>
      <c r="C366" s="54">
        <v>26655.26</v>
      </c>
      <c r="D366" s="20">
        <f t="shared" si="65"/>
        <v>6.9628006595473459E-4</v>
      </c>
      <c r="E366" s="10">
        <f t="shared" si="66"/>
        <v>-239833</v>
      </c>
      <c r="F366" s="10">
        <f t="shared" si="67"/>
        <v>-66827</v>
      </c>
      <c r="G366" s="10">
        <f t="shared" si="68"/>
        <v>-384583</v>
      </c>
      <c r="H366" s="10">
        <f t="shared" si="69"/>
        <v>18491</v>
      </c>
      <c r="I366" s="10">
        <f t="shared" si="70"/>
        <v>2263</v>
      </c>
      <c r="J366" s="21">
        <f t="shared" si="71"/>
        <v>28662</v>
      </c>
      <c r="K366" s="21">
        <f t="shared" si="72"/>
        <v>49416</v>
      </c>
      <c r="L366" s="21"/>
      <c r="M366" s="10">
        <f t="shared" si="73"/>
        <v>193</v>
      </c>
      <c r="N366" s="10">
        <f t="shared" si="74"/>
        <v>267</v>
      </c>
      <c r="O366" s="10">
        <f t="shared" si="75"/>
        <v>232674</v>
      </c>
      <c r="P366" s="10">
        <f t="shared" si="76"/>
        <v>233134</v>
      </c>
      <c r="Q366" s="10">
        <f t="shared" si="77"/>
        <v>-23605</v>
      </c>
    </row>
    <row r="367" spans="1:17" ht="15.75" customHeight="1" x14ac:dyDescent="0.25">
      <c r="A367" s="52">
        <v>80203</v>
      </c>
      <c r="B367" s="53" t="s">
        <v>430</v>
      </c>
      <c r="C367" s="54">
        <v>35577.730000000003</v>
      </c>
      <c r="D367" s="20">
        <f t="shared" si="65"/>
        <v>9.2934993659486882E-4</v>
      </c>
      <c r="E367" s="10">
        <f t="shared" si="66"/>
        <v>-320113</v>
      </c>
      <c r="F367" s="10">
        <f t="shared" si="67"/>
        <v>-89196</v>
      </c>
      <c r="G367" s="10">
        <f t="shared" si="68"/>
        <v>-513316</v>
      </c>
      <c r="H367" s="10">
        <f t="shared" si="69"/>
        <v>24680</v>
      </c>
      <c r="I367" s="10">
        <f t="shared" si="70"/>
        <v>3021</v>
      </c>
      <c r="J367" s="21">
        <f t="shared" si="71"/>
        <v>38256</v>
      </c>
      <c r="K367" s="21">
        <f t="shared" si="72"/>
        <v>65957</v>
      </c>
      <c r="L367" s="21"/>
      <c r="M367" s="10">
        <f t="shared" si="73"/>
        <v>257</v>
      </c>
      <c r="N367" s="10">
        <f t="shared" si="74"/>
        <v>357</v>
      </c>
      <c r="O367" s="10">
        <f t="shared" si="75"/>
        <v>310558</v>
      </c>
      <c r="P367" s="10">
        <f t="shared" si="76"/>
        <v>311172</v>
      </c>
      <c r="Q367" s="10">
        <f t="shared" si="77"/>
        <v>-31506</v>
      </c>
    </row>
    <row r="368" spans="1:17" ht="15.75" customHeight="1" x14ac:dyDescent="0.25">
      <c r="A368" s="52">
        <v>81201</v>
      </c>
      <c r="B368" s="53" t="s">
        <v>431</v>
      </c>
      <c r="C368" s="54">
        <v>69780.42</v>
      </c>
      <c r="D368" s="20">
        <f t="shared" si="65"/>
        <v>1.8227815237948938E-3</v>
      </c>
      <c r="E368" s="10">
        <f t="shared" si="66"/>
        <v>-627855</v>
      </c>
      <c r="F368" s="10">
        <f t="shared" si="67"/>
        <v>-174946</v>
      </c>
      <c r="G368" s="10">
        <f t="shared" si="68"/>
        <v>-1006794</v>
      </c>
      <c r="H368" s="10">
        <f t="shared" si="69"/>
        <v>48407</v>
      </c>
      <c r="I368" s="10">
        <f t="shared" si="70"/>
        <v>5925</v>
      </c>
      <c r="J368" s="21">
        <f t="shared" si="71"/>
        <v>75034</v>
      </c>
      <c r="K368" s="21">
        <f t="shared" si="72"/>
        <v>129366</v>
      </c>
      <c r="L368" s="21"/>
      <c r="M368" s="10">
        <f t="shared" si="73"/>
        <v>505</v>
      </c>
      <c r="N368" s="10">
        <f t="shared" si="74"/>
        <v>700</v>
      </c>
      <c r="O368" s="10">
        <f t="shared" si="75"/>
        <v>609114</v>
      </c>
      <c r="P368" s="10">
        <f t="shared" si="76"/>
        <v>610319</v>
      </c>
      <c r="Q368" s="10">
        <f t="shared" si="77"/>
        <v>-61795</v>
      </c>
    </row>
    <row r="369" spans="1:17" ht="15.75" customHeight="1" x14ac:dyDescent="0.25">
      <c r="A369" s="52">
        <v>81305</v>
      </c>
      <c r="B369" s="53" t="s">
        <v>432</v>
      </c>
      <c r="C369" s="54">
        <v>20937.43</v>
      </c>
      <c r="D369" s="20">
        <f t="shared" si="65"/>
        <v>5.4692076315603902E-4</v>
      </c>
      <c r="E369" s="10">
        <f t="shared" si="66"/>
        <v>-188386</v>
      </c>
      <c r="F369" s="10">
        <f t="shared" si="67"/>
        <v>-52492</v>
      </c>
      <c r="G369" s="10">
        <f t="shared" si="68"/>
        <v>-302086</v>
      </c>
      <c r="H369" s="10">
        <f t="shared" si="69"/>
        <v>14524</v>
      </c>
      <c r="I369" s="10">
        <f t="shared" si="70"/>
        <v>1778</v>
      </c>
      <c r="J369" s="21">
        <f t="shared" si="71"/>
        <v>22514</v>
      </c>
      <c r="K369" s="21">
        <f t="shared" si="72"/>
        <v>38816</v>
      </c>
      <c r="L369" s="21"/>
      <c r="M369" s="10">
        <f t="shared" si="73"/>
        <v>151</v>
      </c>
      <c r="N369" s="10">
        <f t="shared" si="74"/>
        <v>210</v>
      </c>
      <c r="O369" s="10">
        <f t="shared" si="75"/>
        <v>182763</v>
      </c>
      <c r="P369" s="10">
        <f t="shared" si="76"/>
        <v>183124</v>
      </c>
      <c r="Q369" s="10">
        <f t="shared" si="77"/>
        <v>-18541</v>
      </c>
    </row>
    <row r="370" spans="1:17" ht="15.75" customHeight="1" x14ac:dyDescent="0.25">
      <c r="A370" s="52">
        <v>81320</v>
      </c>
      <c r="B370" s="53" t="s">
        <v>433</v>
      </c>
      <c r="C370" s="54">
        <v>23794.66</v>
      </c>
      <c r="D370" s="20">
        <f t="shared" si="65"/>
        <v>6.215563995312927E-4</v>
      </c>
      <c r="E370" s="10">
        <f t="shared" si="66"/>
        <v>-214094</v>
      </c>
      <c r="F370" s="10">
        <f t="shared" si="67"/>
        <v>-59655</v>
      </c>
      <c r="G370" s="10">
        <f t="shared" si="68"/>
        <v>-343310</v>
      </c>
      <c r="H370" s="10">
        <f t="shared" si="69"/>
        <v>16506</v>
      </c>
      <c r="I370" s="10">
        <f t="shared" si="70"/>
        <v>2020</v>
      </c>
      <c r="J370" s="21">
        <f t="shared" si="71"/>
        <v>25586</v>
      </c>
      <c r="K370" s="21">
        <f t="shared" si="72"/>
        <v>44112</v>
      </c>
      <c r="L370" s="21"/>
      <c r="M370" s="10">
        <f t="shared" si="73"/>
        <v>172</v>
      </c>
      <c r="N370" s="10">
        <f t="shared" si="74"/>
        <v>239</v>
      </c>
      <c r="O370" s="10">
        <f t="shared" si="75"/>
        <v>207704</v>
      </c>
      <c r="P370" s="10">
        <f t="shared" si="76"/>
        <v>208115</v>
      </c>
      <c r="Q370" s="10">
        <f t="shared" si="77"/>
        <v>-21072</v>
      </c>
    </row>
    <row r="371" spans="1:17" ht="15.75" customHeight="1" x14ac:dyDescent="0.25">
      <c r="A371" s="52">
        <v>82201</v>
      </c>
      <c r="B371" s="53" t="s">
        <v>434</v>
      </c>
      <c r="C371" s="54">
        <v>582837.94999999995</v>
      </c>
      <c r="D371" s="20">
        <f t="shared" si="65"/>
        <v>1.5224704102189297E-2</v>
      </c>
      <c r="E371" s="10">
        <f>ROUND(D371*$E$7,0)-1</f>
        <v>-5244129</v>
      </c>
      <c r="F371" s="10">
        <f>ROUND(D371*$F$7,0)-1</f>
        <v>-1461226</v>
      </c>
      <c r="G371" s="10">
        <f>ROUND(D371*$G$7,0)-1</f>
        <v>-8409202</v>
      </c>
      <c r="H371" s="10">
        <f t="shared" si="69"/>
        <v>404315</v>
      </c>
      <c r="I371" s="10">
        <f>ROUND(D371*$I$7,0)-1</f>
        <v>49490</v>
      </c>
      <c r="J371" s="21">
        <f t="shared" si="71"/>
        <v>626722</v>
      </c>
      <c r="K371" s="21">
        <f t="shared" si="72"/>
        <v>1080527</v>
      </c>
      <c r="L371" s="21"/>
      <c r="M371" s="10">
        <f>ROUND(D371*$M$7,0)-1</f>
        <v>4214</v>
      </c>
      <c r="N371" s="10">
        <f t="shared" si="74"/>
        <v>5848</v>
      </c>
      <c r="O371" s="10">
        <f t="shared" si="75"/>
        <v>5087600</v>
      </c>
      <c r="P371" s="10">
        <f t="shared" si="76"/>
        <v>5097662</v>
      </c>
      <c r="Q371" s="10">
        <f t="shared" si="77"/>
        <v>-516140</v>
      </c>
    </row>
    <row r="372" spans="1:17" ht="15.75" customHeight="1" x14ac:dyDescent="0.25">
      <c r="A372" s="52">
        <v>82303</v>
      </c>
      <c r="B372" s="53" t="s">
        <v>435</v>
      </c>
      <c r="C372" s="54">
        <v>54612.23</v>
      </c>
      <c r="D372" s="20">
        <f t="shared" si="65"/>
        <v>1.4265629788017503E-3</v>
      </c>
      <c r="E372" s="10">
        <f t="shared" si="66"/>
        <v>-491378</v>
      </c>
      <c r="F372" s="10">
        <f t="shared" si="67"/>
        <v>-136918</v>
      </c>
      <c r="G372" s="10">
        <f t="shared" si="68"/>
        <v>-787947</v>
      </c>
      <c r="H372" s="10">
        <f t="shared" si="69"/>
        <v>37885</v>
      </c>
      <c r="I372" s="10">
        <f t="shared" si="70"/>
        <v>4637</v>
      </c>
      <c r="J372" s="21">
        <f t="shared" si="71"/>
        <v>58724</v>
      </c>
      <c r="K372" s="21">
        <f t="shared" si="72"/>
        <v>101246</v>
      </c>
      <c r="L372" s="21"/>
      <c r="M372" s="10">
        <f t="shared" si="73"/>
        <v>395</v>
      </c>
      <c r="N372" s="10">
        <f t="shared" si="74"/>
        <v>548</v>
      </c>
      <c r="O372" s="10">
        <f t="shared" si="75"/>
        <v>476711</v>
      </c>
      <c r="P372" s="10">
        <f t="shared" si="76"/>
        <v>477654</v>
      </c>
      <c r="Q372" s="10">
        <f t="shared" si="77"/>
        <v>-48363</v>
      </c>
    </row>
    <row r="373" spans="1:17" ht="15.75" customHeight="1" x14ac:dyDescent="0.25">
      <c r="A373" s="52">
        <v>82304</v>
      </c>
      <c r="B373" s="53" t="s">
        <v>436</v>
      </c>
      <c r="C373" s="54">
        <v>18676.21</v>
      </c>
      <c r="D373" s="20">
        <f t="shared" si="65"/>
        <v>4.8785390690559663E-4</v>
      </c>
      <c r="E373" s="10">
        <f t="shared" si="66"/>
        <v>-168041</v>
      </c>
      <c r="F373" s="10">
        <f t="shared" si="67"/>
        <v>-46823</v>
      </c>
      <c r="G373" s="10">
        <f t="shared" si="68"/>
        <v>-269461</v>
      </c>
      <c r="H373" s="10">
        <f t="shared" si="69"/>
        <v>12956</v>
      </c>
      <c r="I373" s="10">
        <f t="shared" si="70"/>
        <v>1586</v>
      </c>
      <c r="J373" s="21">
        <f t="shared" si="71"/>
        <v>20082</v>
      </c>
      <c r="K373" s="21">
        <f t="shared" si="72"/>
        <v>34624</v>
      </c>
      <c r="L373" s="21"/>
      <c r="M373" s="10">
        <f t="shared" si="73"/>
        <v>135</v>
      </c>
      <c r="N373" s="10">
        <f t="shared" si="74"/>
        <v>187</v>
      </c>
      <c r="O373" s="10">
        <f t="shared" si="75"/>
        <v>163025</v>
      </c>
      <c r="P373" s="10">
        <f t="shared" si="76"/>
        <v>163347</v>
      </c>
      <c r="Q373" s="10">
        <f t="shared" si="77"/>
        <v>-16539</v>
      </c>
    </row>
    <row r="374" spans="1:17" ht="15.75" customHeight="1" x14ac:dyDescent="0.25">
      <c r="A374" s="52">
        <v>82305</v>
      </c>
      <c r="B374" s="53" t="s">
        <v>437</v>
      </c>
      <c r="C374" s="54">
        <v>23537.56</v>
      </c>
      <c r="D374" s="20">
        <f t="shared" si="65"/>
        <v>6.1484051662649415E-4</v>
      </c>
      <c r="E374" s="10">
        <f t="shared" si="66"/>
        <v>-211781</v>
      </c>
      <c r="F374" s="10">
        <f t="shared" si="67"/>
        <v>-59011</v>
      </c>
      <c r="G374" s="10">
        <f t="shared" si="68"/>
        <v>-339601</v>
      </c>
      <c r="H374" s="10">
        <f t="shared" si="69"/>
        <v>16328</v>
      </c>
      <c r="I374" s="10">
        <f t="shared" si="70"/>
        <v>1999</v>
      </c>
      <c r="J374" s="21">
        <f t="shared" si="71"/>
        <v>25310</v>
      </c>
      <c r="K374" s="21">
        <f t="shared" si="72"/>
        <v>43637</v>
      </c>
      <c r="L374" s="21"/>
      <c r="M374" s="10">
        <f t="shared" si="73"/>
        <v>170</v>
      </c>
      <c r="N374" s="10">
        <f t="shared" si="74"/>
        <v>236</v>
      </c>
      <c r="O374" s="10">
        <f t="shared" si="75"/>
        <v>205460</v>
      </c>
      <c r="P374" s="10">
        <f t="shared" si="76"/>
        <v>205866</v>
      </c>
      <c r="Q374" s="10">
        <f t="shared" si="77"/>
        <v>-20844</v>
      </c>
    </row>
    <row r="375" spans="1:17" ht="15.75" customHeight="1" x14ac:dyDescent="0.25">
      <c r="A375" s="52">
        <v>82309</v>
      </c>
      <c r="B375" s="53" t="s">
        <v>438</v>
      </c>
      <c r="C375" s="54">
        <v>9005.66</v>
      </c>
      <c r="D375" s="20">
        <f t="shared" si="65"/>
        <v>2.3524293286825623E-4</v>
      </c>
      <c r="E375" s="10">
        <f t="shared" si="66"/>
        <v>-81029</v>
      </c>
      <c r="F375" s="10">
        <f t="shared" si="67"/>
        <v>-22578</v>
      </c>
      <c r="G375" s="10">
        <f t="shared" si="68"/>
        <v>-129934</v>
      </c>
      <c r="H375" s="10">
        <f t="shared" si="69"/>
        <v>6247</v>
      </c>
      <c r="I375" s="10">
        <f t="shared" si="70"/>
        <v>765</v>
      </c>
      <c r="J375" s="21">
        <f t="shared" si="71"/>
        <v>9684</v>
      </c>
      <c r="K375" s="21">
        <f t="shared" si="72"/>
        <v>16696</v>
      </c>
      <c r="L375" s="21"/>
      <c r="M375" s="10">
        <f t="shared" si="73"/>
        <v>65</v>
      </c>
      <c r="N375" s="10">
        <f t="shared" si="74"/>
        <v>90</v>
      </c>
      <c r="O375" s="10">
        <f t="shared" si="75"/>
        <v>78611</v>
      </c>
      <c r="P375" s="10">
        <f t="shared" si="76"/>
        <v>78766</v>
      </c>
      <c r="Q375" s="10">
        <f t="shared" si="77"/>
        <v>-7975</v>
      </c>
    </row>
    <row r="376" spans="1:17" ht="15.75" customHeight="1" x14ac:dyDescent="0.25">
      <c r="A376" s="52">
        <v>82311</v>
      </c>
      <c r="B376" s="53" t="s">
        <v>439</v>
      </c>
      <c r="C376" s="54">
        <v>43715.68</v>
      </c>
      <c r="D376" s="20">
        <f t="shared" si="65"/>
        <v>1.1419268299636197E-3</v>
      </c>
      <c r="E376" s="10">
        <f t="shared" si="66"/>
        <v>-393335</v>
      </c>
      <c r="F376" s="10">
        <f t="shared" si="67"/>
        <v>-109599</v>
      </c>
      <c r="G376" s="10">
        <f t="shared" si="68"/>
        <v>-630731</v>
      </c>
      <c r="H376" s="10">
        <f t="shared" si="69"/>
        <v>30326</v>
      </c>
      <c r="I376" s="10">
        <f t="shared" si="70"/>
        <v>3712</v>
      </c>
      <c r="J376" s="21">
        <f t="shared" si="71"/>
        <v>47007</v>
      </c>
      <c r="K376" s="21">
        <f t="shared" si="72"/>
        <v>81045</v>
      </c>
      <c r="L376" s="21"/>
      <c r="M376" s="10">
        <f t="shared" si="73"/>
        <v>316</v>
      </c>
      <c r="N376" s="10">
        <f t="shared" si="74"/>
        <v>439</v>
      </c>
      <c r="O376" s="10">
        <f t="shared" si="75"/>
        <v>381595</v>
      </c>
      <c r="P376" s="10">
        <f t="shared" si="76"/>
        <v>382350</v>
      </c>
      <c r="Q376" s="10">
        <f t="shared" si="77"/>
        <v>-38713</v>
      </c>
    </row>
    <row r="377" spans="1:17" ht="15.75" customHeight="1" x14ac:dyDescent="0.25">
      <c r="A377" s="52">
        <v>82316</v>
      </c>
      <c r="B377" s="53" t="s">
        <v>440</v>
      </c>
      <c r="C377" s="54">
        <v>16059.33</v>
      </c>
      <c r="D377" s="20">
        <f t="shared" si="65"/>
        <v>4.1949661536180285E-4</v>
      </c>
      <c r="E377" s="10">
        <f t="shared" si="66"/>
        <v>-144495</v>
      </c>
      <c r="F377" s="10">
        <f t="shared" si="67"/>
        <v>-40262</v>
      </c>
      <c r="G377" s="10">
        <f>ROUND(D377*$G$7,0)</f>
        <v>-231704</v>
      </c>
      <c r="H377" s="10">
        <f>ROUND(D377*$H$7,0)</f>
        <v>11140</v>
      </c>
      <c r="I377" s="10">
        <f t="shared" si="70"/>
        <v>1364</v>
      </c>
      <c r="J377" s="21">
        <f t="shared" si="71"/>
        <v>17268</v>
      </c>
      <c r="K377" s="21">
        <f t="shared" si="72"/>
        <v>29772</v>
      </c>
      <c r="L377" s="21"/>
      <c r="M377" s="10">
        <f t="shared" si="73"/>
        <v>116</v>
      </c>
      <c r="N377" s="10">
        <f t="shared" si="74"/>
        <v>161</v>
      </c>
      <c r="O377" s="10">
        <f t="shared" si="75"/>
        <v>140182</v>
      </c>
      <c r="P377" s="10">
        <f t="shared" si="76"/>
        <v>140459</v>
      </c>
      <c r="Q377" s="10">
        <f>ROUND(D377*$Q$7,0)</f>
        <v>-14222</v>
      </c>
    </row>
    <row r="378" spans="1:17" ht="15.75" customHeight="1" x14ac:dyDescent="0.25">
      <c r="A378" s="52">
        <v>82324</v>
      </c>
      <c r="B378" s="53" t="s">
        <v>441</v>
      </c>
      <c r="C378" s="54">
        <v>262.88</v>
      </c>
      <c r="D378" s="20">
        <f t="shared" si="65"/>
        <v>6.8668661921954855E-6</v>
      </c>
      <c r="E378" s="10">
        <f t="shared" si="66"/>
        <v>-2365</v>
      </c>
      <c r="F378" s="10">
        <f t="shared" si="67"/>
        <v>-659</v>
      </c>
      <c r="G378" s="10">
        <f t="shared" si="68"/>
        <v>-3793</v>
      </c>
      <c r="H378" s="10">
        <f t="shared" si="69"/>
        <v>182</v>
      </c>
      <c r="I378" s="10">
        <f t="shared" si="70"/>
        <v>22</v>
      </c>
      <c r="J378" s="21">
        <f t="shared" si="71"/>
        <v>283</v>
      </c>
      <c r="K378" s="21">
        <f t="shared" si="72"/>
        <v>487</v>
      </c>
      <c r="L378" s="21"/>
      <c r="M378" s="10">
        <f t="shared" si="73"/>
        <v>2</v>
      </c>
      <c r="N378" s="10">
        <f t="shared" si="74"/>
        <v>3</v>
      </c>
      <c r="O378" s="10">
        <f t="shared" si="75"/>
        <v>2295</v>
      </c>
      <c r="P378" s="10">
        <f t="shared" si="76"/>
        <v>2300</v>
      </c>
      <c r="Q378" s="10">
        <f t="shared" si="77"/>
        <v>-233</v>
      </c>
    </row>
    <row r="379" spans="1:17" ht="15.75" customHeight="1" x14ac:dyDescent="0.25">
      <c r="A379" s="52">
        <v>83201</v>
      </c>
      <c r="B379" s="53" t="s">
        <v>442</v>
      </c>
      <c r="C379" s="54">
        <v>40476.39</v>
      </c>
      <c r="D379" s="20">
        <f t="shared" si="65"/>
        <v>1.0573111460480805E-3</v>
      </c>
      <c r="E379" s="10">
        <f t="shared" si="66"/>
        <v>-364189</v>
      </c>
      <c r="F379" s="10">
        <f t="shared" si="67"/>
        <v>-101478</v>
      </c>
      <c r="G379" s="10">
        <f t="shared" si="68"/>
        <v>-583994</v>
      </c>
      <c r="H379" s="10">
        <f t="shared" si="69"/>
        <v>28078</v>
      </c>
      <c r="I379" s="10">
        <f t="shared" si="70"/>
        <v>3437</v>
      </c>
      <c r="J379" s="21">
        <f t="shared" si="71"/>
        <v>43524</v>
      </c>
      <c r="K379" s="21">
        <f t="shared" si="72"/>
        <v>75039</v>
      </c>
      <c r="L379" s="21"/>
      <c r="M379" s="10">
        <f t="shared" si="73"/>
        <v>293</v>
      </c>
      <c r="N379" s="10">
        <f t="shared" si="74"/>
        <v>406</v>
      </c>
      <c r="O379" s="10">
        <f t="shared" si="75"/>
        <v>353319</v>
      </c>
      <c r="P379" s="10">
        <f t="shared" si="76"/>
        <v>354018</v>
      </c>
      <c r="Q379" s="10">
        <f t="shared" si="77"/>
        <v>-35844</v>
      </c>
    </row>
    <row r="380" spans="1:17" ht="15.75" customHeight="1" x14ac:dyDescent="0.25">
      <c r="A380" s="52">
        <v>83301</v>
      </c>
      <c r="B380" s="53" t="s">
        <v>443</v>
      </c>
      <c r="C380" s="54">
        <v>53969.66</v>
      </c>
      <c r="D380" s="20">
        <f t="shared" si="65"/>
        <v>1.4097779734414373E-3</v>
      </c>
      <c r="E380" s="10">
        <f t="shared" si="66"/>
        <v>-485596</v>
      </c>
      <c r="F380" s="10">
        <f t="shared" si="67"/>
        <v>-135307</v>
      </c>
      <c r="G380" s="10">
        <f t="shared" si="68"/>
        <v>-778676</v>
      </c>
      <c r="H380" s="10">
        <f t="shared" si="69"/>
        <v>37439</v>
      </c>
      <c r="I380" s="10">
        <f t="shared" si="70"/>
        <v>4583</v>
      </c>
      <c r="J380" s="21">
        <f t="shared" si="71"/>
        <v>58033</v>
      </c>
      <c r="K380" s="21">
        <f t="shared" si="72"/>
        <v>100055</v>
      </c>
      <c r="L380" s="21"/>
      <c r="M380" s="10">
        <f t="shared" si="73"/>
        <v>390</v>
      </c>
      <c r="N380" s="10">
        <f t="shared" si="74"/>
        <v>542</v>
      </c>
      <c r="O380" s="10">
        <f t="shared" si="75"/>
        <v>471102</v>
      </c>
      <c r="P380" s="10">
        <f t="shared" si="76"/>
        <v>472034</v>
      </c>
      <c r="Q380" s="10">
        <f t="shared" si="77"/>
        <v>-47794</v>
      </c>
    </row>
    <row r="381" spans="1:17" ht="15.75" customHeight="1" x14ac:dyDescent="0.25">
      <c r="A381" s="52">
        <v>84201</v>
      </c>
      <c r="B381" s="53" t="s">
        <v>444</v>
      </c>
      <c r="C381" s="54">
        <v>105340.14</v>
      </c>
      <c r="D381" s="20">
        <f t="shared" si="65"/>
        <v>2.7516610090046385E-3</v>
      </c>
      <c r="E381" s="10">
        <f t="shared" si="66"/>
        <v>-947806</v>
      </c>
      <c r="F381" s="10">
        <f t="shared" si="67"/>
        <v>-264097</v>
      </c>
      <c r="G381" s="10">
        <f t="shared" si="68"/>
        <v>-1519850</v>
      </c>
      <c r="H381" s="10">
        <f t="shared" si="69"/>
        <v>73074</v>
      </c>
      <c r="I381" s="10">
        <f t="shared" si="70"/>
        <v>8945</v>
      </c>
      <c r="J381" s="21">
        <f t="shared" si="71"/>
        <v>113272</v>
      </c>
      <c r="K381" s="21">
        <f t="shared" si="72"/>
        <v>195291</v>
      </c>
      <c r="L381" s="21"/>
      <c r="M381" s="10">
        <f t="shared" si="73"/>
        <v>762</v>
      </c>
      <c r="N381" s="10">
        <f t="shared" si="74"/>
        <v>1057</v>
      </c>
      <c r="O381" s="10">
        <f t="shared" si="75"/>
        <v>919515</v>
      </c>
      <c r="P381" s="10">
        <f t="shared" si="76"/>
        <v>921334</v>
      </c>
      <c r="Q381" s="10">
        <f t="shared" si="77"/>
        <v>-93285</v>
      </c>
    </row>
    <row r="382" spans="1:17" ht="15.75" customHeight="1" x14ac:dyDescent="0.25">
      <c r="A382" s="52">
        <v>84301</v>
      </c>
      <c r="B382" s="53" t="s">
        <v>445</v>
      </c>
      <c r="C382" s="54">
        <v>29054.02</v>
      </c>
      <c r="D382" s="20">
        <f t="shared" si="65"/>
        <v>7.5893969752499808E-4</v>
      </c>
      <c r="E382" s="10">
        <f t="shared" si="66"/>
        <v>-261416</v>
      </c>
      <c r="F382" s="10">
        <f t="shared" si="67"/>
        <v>-72841</v>
      </c>
      <c r="G382" s="10">
        <f t="shared" si="68"/>
        <v>-419192</v>
      </c>
      <c r="H382" s="10">
        <f t="shared" si="69"/>
        <v>20155</v>
      </c>
      <c r="I382" s="10">
        <f t="shared" si="70"/>
        <v>2467</v>
      </c>
      <c r="J382" s="21">
        <f t="shared" si="71"/>
        <v>31242</v>
      </c>
      <c r="K382" s="21">
        <f t="shared" si="72"/>
        <v>53864</v>
      </c>
      <c r="L382" s="21"/>
      <c r="M382" s="10">
        <f t="shared" si="73"/>
        <v>210</v>
      </c>
      <c r="N382" s="10">
        <f t="shared" si="74"/>
        <v>292</v>
      </c>
      <c r="O382" s="10">
        <f t="shared" si="75"/>
        <v>253613</v>
      </c>
      <c r="P382" s="10">
        <f t="shared" si="76"/>
        <v>254115</v>
      </c>
      <c r="Q382" s="10">
        <f t="shared" si="77"/>
        <v>-25729</v>
      </c>
    </row>
    <row r="383" spans="1:17" ht="15.75" customHeight="1" x14ac:dyDescent="0.25">
      <c r="A383" s="52">
        <v>84303</v>
      </c>
      <c r="B383" s="53" t="s">
        <v>446</v>
      </c>
      <c r="C383" s="54">
        <v>40496.61</v>
      </c>
      <c r="D383" s="20">
        <f t="shared" si="65"/>
        <v>1.0578393263372095E-3</v>
      </c>
      <c r="E383" s="10">
        <f t="shared" si="66"/>
        <v>-364371</v>
      </c>
      <c r="F383" s="10">
        <f t="shared" si="67"/>
        <v>-101529</v>
      </c>
      <c r="G383" s="10">
        <f t="shared" si="68"/>
        <v>-584286</v>
      </c>
      <c r="H383" s="10">
        <f t="shared" si="69"/>
        <v>28093</v>
      </c>
      <c r="I383" s="10">
        <f t="shared" si="70"/>
        <v>3439</v>
      </c>
      <c r="J383" s="21">
        <f t="shared" si="71"/>
        <v>43546</v>
      </c>
      <c r="K383" s="21">
        <f t="shared" si="72"/>
        <v>75078</v>
      </c>
      <c r="L383" s="21"/>
      <c r="M383" s="10">
        <f t="shared" si="73"/>
        <v>293</v>
      </c>
      <c r="N383" s="10">
        <f t="shared" si="74"/>
        <v>406</v>
      </c>
      <c r="O383" s="10">
        <f t="shared" si="75"/>
        <v>353495</v>
      </c>
      <c r="P383" s="10">
        <f t="shared" si="76"/>
        <v>354194</v>
      </c>
      <c r="Q383" s="10">
        <f t="shared" si="77"/>
        <v>-35862</v>
      </c>
    </row>
    <row r="384" spans="1:17" ht="15.75" customHeight="1" x14ac:dyDescent="0.25">
      <c r="A384" s="52">
        <v>84304</v>
      </c>
      <c r="B384" s="53" t="s">
        <v>447</v>
      </c>
      <c r="C384" s="54">
        <v>62124.06</v>
      </c>
      <c r="D384" s="20">
        <f t="shared" si="65"/>
        <v>1.6227845683807207E-3</v>
      </c>
      <c r="E384" s="10">
        <f t="shared" si="66"/>
        <v>-558966</v>
      </c>
      <c r="F384" s="10">
        <f t="shared" si="67"/>
        <v>-155750</v>
      </c>
      <c r="G384" s="10">
        <f t="shared" si="68"/>
        <v>-896328</v>
      </c>
      <c r="H384" s="10">
        <f t="shared" si="69"/>
        <v>43095</v>
      </c>
      <c r="I384" s="10">
        <f t="shared" si="70"/>
        <v>5275</v>
      </c>
      <c r="J384" s="21">
        <f t="shared" si="71"/>
        <v>66802</v>
      </c>
      <c r="K384" s="21">
        <f t="shared" si="72"/>
        <v>115172</v>
      </c>
      <c r="L384" s="21"/>
      <c r="M384" s="10">
        <f t="shared" si="73"/>
        <v>449</v>
      </c>
      <c r="N384" s="10">
        <f t="shared" si="74"/>
        <v>623</v>
      </c>
      <c r="O384" s="10">
        <f t="shared" si="75"/>
        <v>542282</v>
      </c>
      <c r="P384" s="10">
        <f t="shared" si="76"/>
        <v>543354</v>
      </c>
      <c r="Q384" s="10">
        <f t="shared" si="77"/>
        <v>-55015</v>
      </c>
    </row>
    <row r="385" spans="1:17" ht="15.75" customHeight="1" x14ac:dyDescent="0.25">
      <c r="A385" s="52">
        <v>84307</v>
      </c>
      <c r="B385" s="53" t="s">
        <v>448</v>
      </c>
      <c r="C385" s="54">
        <v>48118.28</v>
      </c>
      <c r="D385" s="20">
        <f t="shared" si="65"/>
        <v>1.2569301208102412E-3</v>
      </c>
      <c r="E385" s="10">
        <f t="shared" si="66"/>
        <v>-432948</v>
      </c>
      <c r="F385" s="10">
        <f t="shared" si="67"/>
        <v>-120637</v>
      </c>
      <c r="G385" s="10">
        <f t="shared" si="68"/>
        <v>-694252</v>
      </c>
      <c r="H385" s="10">
        <f t="shared" si="69"/>
        <v>33380</v>
      </c>
      <c r="I385" s="10">
        <f t="shared" si="70"/>
        <v>4086</v>
      </c>
      <c r="J385" s="21">
        <f t="shared" si="71"/>
        <v>51741</v>
      </c>
      <c r="K385" s="21">
        <f t="shared" si="72"/>
        <v>89207</v>
      </c>
      <c r="L385" s="21"/>
      <c r="M385" s="10">
        <f t="shared" si="73"/>
        <v>348</v>
      </c>
      <c r="N385" s="10">
        <f t="shared" si="74"/>
        <v>483</v>
      </c>
      <c r="O385" s="10">
        <f t="shared" si="75"/>
        <v>420025</v>
      </c>
      <c r="P385" s="10">
        <f t="shared" si="76"/>
        <v>420856</v>
      </c>
      <c r="Q385" s="10">
        <f t="shared" si="77"/>
        <v>-42612</v>
      </c>
    </row>
    <row r="386" spans="1:17" ht="15.75" customHeight="1" x14ac:dyDescent="0.25">
      <c r="A386" s="52">
        <v>84320</v>
      </c>
      <c r="B386" s="53" t="s">
        <v>449</v>
      </c>
      <c r="C386" s="54">
        <v>31080.03</v>
      </c>
      <c r="D386" s="20">
        <f t="shared" si="65"/>
        <v>8.1186247435872439E-4</v>
      </c>
      <c r="E386" s="10">
        <f t="shared" si="66"/>
        <v>-279645</v>
      </c>
      <c r="F386" s="10">
        <f t="shared" si="67"/>
        <v>-77920</v>
      </c>
      <c r="G386" s="10">
        <f t="shared" si="68"/>
        <v>-448423</v>
      </c>
      <c r="H386" s="10">
        <f t="shared" si="69"/>
        <v>21560</v>
      </c>
      <c r="I386" s="10">
        <f t="shared" si="70"/>
        <v>2639</v>
      </c>
      <c r="J386" s="21">
        <f t="shared" si="71"/>
        <v>33420</v>
      </c>
      <c r="K386" s="21">
        <f t="shared" si="72"/>
        <v>57619</v>
      </c>
      <c r="L386" s="21"/>
      <c r="M386" s="10">
        <f t="shared" si="73"/>
        <v>225</v>
      </c>
      <c r="N386" s="10">
        <f t="shared" si="74"/>
        <v>312</v>
      </c>
      <c r="O386" s="10">
        <f t="shared" si="75"/>
        <v>271298</v>
      </c>
      <c r="P386" s="10">
        <f t="shared" si="76"/>
        <v>271835</v>
      </c>
      <c r="Q386" s="10">
        <f t="shared" si="77"/>
        <v>-27523</v>
      </c>
    </row>
    <row r="387" spans="1:17" ht="15.75" customHeight="1" x14ac:dyDescent="0.25">
      <c r="A387" s="52">
        <v>85001</v>
      </c>
      <c r="B387" s="53" t="s">
        <v>450</v>
      </c>
      <c r="C387" s="54">
        <v>91846.21</v>
      </c>
      <c r="D387" s="20">
        <f t="shared" si="65"/>
        <v>2.3991769413051088E-3</v>
      </c>
      <c r="E387" s="10">
        <f t="shared" si="66"/>
        <v>-826393</v>
      </c>
      <c r="F387" s="10">
        <f t="shared" si="67"/>
        <v>-230266</v>
      </c>
      <c r="G387" s="10">
        <f t="shared" si="68"/>
        <v>-1325160</v>
      </c>
      <c r="H387" s="10">
        <f t="shared" si="69"/>
        <v>63714</v>
      </c>
      <c r="I387" s="10">
        <f t="shared" si="70"/>
        <v>7799</v>
      </c>
      <c r="J387" s="21">
        <f t="shared" si="71"/>
        <v>98762</v>
      </c>
      <c r="K387" s="21">
        <f t="shared" si="72"/>
        <v>170275</v>
      </c>
      <c r="L387" s="21"/>
      <c r="M387" s="10">
        <f t="shared" si="73"/>
        <v>664</v>
      </c>
      <c r="N387" s="10">
        <f t="shared" si="74"/>
        <v>922</v>
      </c>
      <c r="O387" s="10">
        <f t="shared" si="75"/>
        <v>801727</v>
      </c>
      <c r="P387" s="10">
        <f t="shared" si="76"/>
        <v>803313</v>
      </c>
      <c r="Q387" s="10">
        <f t="shared" si="77"/>
        <v>-81336</v>
      </c>
    </row>
    <row r="388" spans="1:17" ht="15.75" customHeight="1" x14ac:dyDescent="0.25">
      <c r="A388" s="52">
        <v>85101</v>
      </c>
      <c r="B388" s="53" t="s">
        <v>451</v>
      </c>
      <c r="C388" s="54">
        <v>745239.64</v>
      </c>
      <c r="D388" s="20">
        <f t="shared" si="65"/>
        <v>1.9466908433505535E-2</v>
      </c>
      <c r="E388" s="10">
        <f>ROUND(D388*$E$7,0)-1</f>
        <v>-6705350</v>
      </c>
      <c r="F388" s="10">
        <f>ROUND(D388*$F$7,0)-1</f>
        <v>-1868381</v>
      </c>
      <c r="G388" s="10">
        <f>ROUND(D388*$G$7,0)-1</f>
        <v>-10752338</v>
      </c>
      <c r="H388" s="10">
        <f t="shared" si="69"/>
        <v>516973</v>
      </c>
      <c r="I388" s="10">
        <f>ROUND(D388*$I$7,0)-1</f>
        <v>63280</v>
      </c>
      <c r="J388" s="21">
        <f t="shared" si="71"/>
        <v>801351</v>
      </c>
      <c r="K388" s="21">
        <f t="shared" si="72"/>
        <v>1381604</v>
      </c>
      <c r="L388" s="21"/>
      <c r="M388" s="10">
        <f>ROUND(D388*$M$7,0)-1</f>
        <v>5388</v>
      </c>
      <c r="N388" s="10">
        <f>ROUND(D388*$N$7,0)-1</f>
        <v>7477</v>
      </c>
      <c r="O388" s="10">
        <f t="shared" si="75"/>
        <v>6505207</v>
      </c>
      <c r="P388" s="10">
        <f t="shared" si="76"/>
        <v>6518072</v>
      </c>
      <c r="Q388" s="10">
        <f t="shared" si="77"/>
        <v>-659957</v>
      </c>
    </row>
    <row r="389" spans="1:17" ht="15.75" customHeight="1" x14ac:dyDescent="0.25">
      <c r="A389" s="52">
        <v>85201</v>
      </c>
      <c r="B389" s="53" t="s">
        <v>452</v>
      </c>
      <c r="C389" s="54">
        <v>237088.18</v>
      </c>
      <c r="D389" s="20">
        <f t="shared" si="65"/>
        <v>6.1931406261836498E-3</v>
      </c>
      <c r="E389" s="10">
        <f t="shared" si="66"/>
        <v>-2133219</v>
      </c>
      <c r="F389" s="10">
        <f t="shared" si="67"/>
        <v>-594401</v>
      </c>
      <c r="G389" s="10">
        <f t="shared" si="68"/>
        <v>-3420715</v>
      </c>
      <c r="H389" s="10">
        <f t="shared" si="69"/>
        <v>164468</v>
      </c>
      <c r="I389" s="10">
        <f t="shared" si="70"/>
        <v>20132</v>
      </c>
      <c r="J389" s="21">
        <f t="shared" si="71"/>
        <v>254939</v>
      </c>
      <c r="K389" s="21">
        <f t="shared" si="72"/>
        <v>439539</v>
      </c>
      <c r="L389" s="21"/>
      <c r="M389" s="10">
        <f t="shared" si="73"/>
        <v>1715</v>
      </c>
      <c r="N389" s="10">
        <f t="shared" si="74"/>
        <v>2379</v>
      </c>
      <c r="O389" s="10">
        <f t="shared" si="75"/>
        <v>2069546</v>
      </c>
      <c r="P389" s="10">
        <f t="shared" si="76"/>
        <v>2073640</v>
      </c>
      <c r="Q389" s="10">
        <f t="shared" si="77"/>
        <v>-209957</v>
      </c>
    </row>
    <row r="390" spans="1:17" ht="15.75" customHeight="1" x14ac:dyDescent="0.25">
      <c r="A390" s="52">
        <v>85204</v>
      </c>
      <c r="B390" s="53" t="s">
        <v>453</v>
      </c>
      <c r="C390" s="54">
        <v>48046.2</v>
      </c>
      <c r="D390" s="20">
        <f t="shared" si="65"/>
        <v>1.2550472704027037E-3</v>
      </c>
      <c r="E390" s="10">
        <f t="shared" si="66"/>
        <v>-432299</v>
      </c>
      <c r="F390" s="10">
        <f t="shared" si="67"/>
        <v>-120456</v>
      </c>
      <c r="G390" s="10">
        <f t="shared" si="68"/>
        <v>-693212</v>
      </c>
      <c r="H390" s="10">
        <f t="shared" si="69"/>
        <v>33330</v>
      </c>
      <c r="I390" s="10">
        <f t="shared" si="70"/>
        <v>4080</v>
      </c>
      <c r="J390" s="21">
        <f t="shared" si="71"/>
        <v>51664</v>
      </c>
      <c r="K390" s="21">
        <f t="shared" si="72"/>
        <v>89074</v>
      </c>
      <c r="L390" s="21"/>
      <c r="M390" s="10">
        <f t="shared" si="73"/>
        <v>347</v>
      </c>
      <c r="N390" s="10">
        <f t="shared" si="74"/>
        <v>482</v>
      </c>
      <c r="O390" s="10">
        <f t="shared" si="75"/>
        <v>419396</v>
      </c>
      <c r="P390" s="10">
        <f t="shared" si="76"/>
        <v>420225</v>
      </c>
      <c r="Q390" s="10">
        <f t="shared" si="77"/>
        <v>-42548</v>
      </c>
    </row>
    <row r="391" spans="1:17" ht="15.75" customHeight="1" x14ac:dyDescent="0.25">
      <c r="A391" s="52">
        <v>85301</v>
      </c>
      <c r="B391" s="53" t="s">
        <v>454</v>
      </c>
      <c r="C391" s="54">
        <v>41310.25</v>
      </c>
      <c r="D391" s="20">
        <f t="shared" si="65"/>
        <v>1.0790929668143014E-3</v>
      </c>
      <c r="E391" s="10">
        <f t="shared" si="66"/>
        <v>-371692</v>
      </c>
      <c r="F391" s="10">
        <f t="shared" si="67"/>
        <v>-103568</v>
      </c>
      <c r="G391" s="10">
        <f t="shared" si="68"/>
        <v>-596025</v>
      </c>
      <c r="H391" s="10">
        <f t="shared" si="69"/>
        <v>28657</v>
      </c>
      <c r="I391" s="10">
        <f t="shared" si="70"/>
        <v>3508</v>
      </c>
      <c r="J391" s="21">
        <f t="shared" si="71"/>
        <v>44421</v>
      </c>
      <c r="K391" s="21">
        <f t="shared" si="72"/>
        <v>76586</v>
      </c>
      <c r="L391" s="21"/>
      <c r="M391" s="10">
        <f t="shared" si="73"/>
        <v>299</v>
      </c>
      <c r="N391" s="10">
        <f t="shared" si="74"/>
        <v>415</v>
      </c>
      <c r="O391" s="10">
        <f t="shared" si="75"/>
        <v>360598</v>
      </c>
      <c r="P391" s="10">
        <f t="shared" si="76"/>
        <v>361312</v>
      </c>
      <c r="Q391" s="10">
        <f t="shared" si="77"/>
        <v>-36583</v>
      </c>
    </row>
    <row r="392" spans="1:17" ht="15.75" customHeight="1" x14ac:dyDescent="0.25">
      <c r="A392" s="52">
        <v>85305</v>
      </c>
      <c r="B392" s="53" t="s">
        <v>455</v>
      </c>
      <c r="C392" s="54">
        <v>33172.980000000003</v>
      </c>
      <c r="D392" s="20">
        <f t="shared" si="65"/>
        <v>8.6653383618524437E-4</v>
      </c>
      <c r="E392" s="10">
        <f t="shared" si="66"/>
        <v>-298476</v>
      </c>
      <c r="F392" s="10">
        <f t="shared" si="67"/>
        <v>-83168</v>
      </c>
      <c r="G392" s="10">
        <f t="shared" si="68"/>
        <v>-478621</v>
      </c>
      <c r="H392" s="10">
        <f t="shared" si="69"/>
        <v>23012</v>
      </c>
      <c r="I392" s="10">
        <f t="shared" si="70"/>
        <v>2817</v>
      </c>
      <c r="J392" s="21">
        <f t="shared" si="71"/>
        <v>35671</v>
      </c>
      <c r="K392" s="21">
        <f t="shared" si="72"/>
        <v>61500</v>
      </c>
      <c r="L392" s="21"/>
      <c r="M392" s="10">
        <f t="shared" si="73"/>
        <v>240</v>
      </c>
      <c r="N392" s="10">
        <f t="shared" si="74"/>
        <v>333</v>
      </c>
      <c r="O392" s="10">
        <f t="shared" si="75"/>
        <v>289567</v>
      </c>
      <c r="P392" s="10">
        <f t="shared" si="76"/>
        <v>290140</v>
      </c>
      <c r="Q392" s="10">
        <f t="shared" si="77"/>
        <v>-29377</v>
      </c>
    </row>
    <row r="393" spans="1:17" ht="15.75" customHeight="1" x14ac:dyDescent="0.25">
      <c r="A393" s="52">
        <v>85318</v>
      </c>
      <c r="B393" s="53" t="s">
        <v>456</v>
      </c>
      <c r="C393" s="54">
        <v>60512.22</v>
      </c>
      <c r="D393" s="20">
        <f t="shared" ref="D393:D443" si="85">+C393/$C$7</f>
        <v>1.5806806061042893E-3</v>
      </c>
      <c r="E393" s="10">
        <f t="shared" ref="E393:E443" si="86">ROUND(D393*$E$7,0)</f>
        <v>-544463</v>
      </c>
      <c r="F393" s="10">
        <f t="shared" ref="F393:F443" si="87">ROUND(D393*$F$7,0)</f>
        <v>-151709</v>
      </c>
      <c r="G393" s="10">
        <f t="shared" ref="G393:G443" si="88">ROUND(D393*$G$7,0)</f>
        <v>-873072</v>
      </c>
      <c r="H393" s="10">
        <f t="shared" ref="H393:H443" si="89">ROUND(D393*$H$7,0)</f>
        <v>41977</v>
      </c>
      <c r="I393" s="10">
        <f t="shared" ref="I393:I443" si="90">ROUND(D393*$I$7,0)</f>
        <v>5138</v>
      </c>
      <c r="J393" s="21">
        <f t="shared" ref="J393:J443" si="91">ROUND(D393*$J$7,0)</f>
        <v>65068</v>
      </c>
      <c r="K393" s="21">
        <f t="shared" ref="K393:K443" si="92">ROUND(SUM(H393:J393),0)</f>
        <v>112183</v>
      </c>
      <c r="L393" s="21"/>
      <c r="M393" s="10">
        <f t="shared" ref="M393:M443" si="93">ROUND(D393*$M$7,0)</f>
        <v>438</v>
      </c>
      <c r="N393" s="10">
        <f t="shared" ref="N393:N443" si="94">ROUND(D393*$N$7,0)</f>
        <v>607</v>
      </c>
      <c r="O393" s="10">
        <f t="shared" ref="O393:O443" si="95">ROUND(D393*$O$7,0)</f>
        <v>528212</v>
      </c>
      <c r="P393" s="10">
        <f t="shared" ref="P393:P443" si="96">ROUND(SUM(M393:O393),0)</f>
        <v>529257</v>
      </c>
      <c r="Q393" s="10">
        <f t="shared" ref="Q393:Q443" si="97">ROUND(D393*$Q$7,0)</f>
        <v>-53587</v>
      </c>
    </row>
    <row r="394" spans="1:17" ht="15.75" customHeight="1" x14ac:dyDescent="0.25">
      <c r="A394" s="52">
        <v>85322</v>
      </c>
      <c r="B394" s="53" t="s">
        <v>457</v>
      </c>
      <c r="C394" s="54">
        <v>1212.76</v>
      </c>
      <c r="D394" s="20">
        <f t="shared" si="85"/>
        <v>3.1679323810282251E-5</v>
      </c>
      <c r="E394" s="10">
        <f t="shared" si="86"/>
        <v>-10912</v>
      </c>
      <c r="F394" s="10">
        <f t="shared" si="87"/>
        <v>-3040</v>
      </c>
      <c r="G394" s="10">
        <f>ROUND(D394*$G$7,0)</f>
        <v>-17498</v>
      </c>
      <c r="H394" s="10">
        <f>ROUND(D394*$H$7,0)</f>
        <v>841</v>
      </c>
      <c r="I394" s="10">
        <f t="shared" si="90"/>
        <v>103</v>
      </c>
      <c r="J394" s="21">
        <f t="shared" si="91"/>
        <v>1304</v>
      </c>
      <c r="K394" s="21">
        <f t="shared" si="92"/>
        <v>2248</v>
      </c>
      <c r="L394" s="21"/>
      <c r="M394" s="10">
        <f t="shared" si="93"/>
        <v>9</v>
      </c>
      <c r="N394" s="10">
        <f t="shared" si="94"/>
        <v>12</v>
      </c>
      <c r="O394" s="10">
        <f t="shared" si="95"/>
        <v>10586</v>
      </c>
      <c r="P394" s="10">
        <f t="shared" si="96"/>
        <v>10607</v>
      </c>
      <c r="Q394" s="10">
        <f>ROUND(D394*$Q$7,0)</f>
        <v>-1074</v>
      </c>
    </row>
    <row r="395" spans="1:17" ht="15.75" customHeight="1" x14ac:dyDescent="0.25">
      <c r="A395" s="52">
        <v>85327</v>
      </c>
      <c r="B395" s="53" t="s">
        <v>458</v>
      </c>
      <c r="C395" s="54">
        <v>167687.44</v>
      </c>
      <c r="D395" s="20">
        <f t="shared" si="85"/>
        <v>4.3802769803401136E-3</v>
      </c>
      <c r="E395" s="10">
        <f t="shared" si="86"/>
        <v>-1508780</v>
      </c>
      <c r="F395" s="10">
        <f t="shared" si="87"/>
        <v>-420407</v>
      </c>
      <c r="G395" s="10">
        <f t="shared" si="88"/>
        <v>-2419399</v>
      </c>
      <c r="H395" s="10">
        <f t="shared" si="89"/>
        <v>116325</v>
      </c>
      <c r="I395" s="10">
        <f t="shared" si="90"/>
        <v>14239</v>
      </c>
      <c r="J395" s="21">
        <f t="shared" si="91"/>
        <v>180313</v>
      </c>
      <c r="K395" s="21">
        <f t="shared" si="92"/>
        <v>310877</v>
      </c>
      <c r="L395" s="21"/>
      <c r="M395" s="10">
        <f t="shared" si="93"/>
        <v>1213</v>
      </c>
      <c r="N395" s="10">
        <f t="shared" si="94"/>
        <v>1683</v>
      </c>
      <c r="O395" s="10">
        <f t="shared" si="95"/>
        <v>1463746</v>
      </c>
      <c r="P395" s="10">
        <f t="shared" si="96"/>
        <v>1466642</v>
      </c>
      <c r="Q395" s="10">
        <f t="shared" si="97"/>
        <v>-148498</v>
      </c>
    </row>
    <row r="396" spans="1:17" ht="15.75" customHeight="1" x14ac:dyDescent="0.25">
      <c r="A396" s="52">
        <v>86201</v>
      </c>
      <c r="B396" s="53" t="s">
        <v>459</v>
      </c>
      <c r="C396" s="54">
        <v>35157.599999999999</v>
      </c>
      <c r="D396" s="20">
        <f t="shared" si="85"/>
        <v>9.1837543684849361E-4</v>
      </c>
      <c r="E396" s="10">
        <f t="shared" si="86"/>
        <v>-316333</v>
      </c>
      <c r="F396" s="10">
        <f t="shared" si="87"/>
        <v>-88143</v>
      </c>
      <c r="G396" s="10">
        <f t="shared" si="88"/>
        <v>-507255</v>
      </c>
      <c r="H396" s="10">
        <f t="shared" si="89"/>
        <v>24389</v>
      </c>
      <c r="I396" s="10">
        <f t="shared" si="90"/>
        <v>2985</v>
      </c>
      <c r="J396" s="21">
        <f t="shared" si="91"/>
        <v>37805</v>
      </c>
      <c r="K396" s="21">
        <f t="shared" si="92"/>
        <v>65179</v>
      </c>
      <c r="L396" s="21"/>
      <c r="M396" s="10">
        <f t="shared" si="93"/>
        <v>254</v>
      </c>
      <c r="N396" s="10">
        <f t="shared" si="94"/>
        <v>353</v>
      </c>
      <c r="O396" s="10">
        <f t="shared" si="95"/>
        <v>306891</v>
      </c>
      <c r="P396" s="10">
        <f t="shared" si="96"/>
        <v>307498</v>
      </c>
      <c r="Q396" s="10">
        <f t="shared" si="97"/>
        <v>-31134</v>
      </c>
    </row>
    <row r="397" spans="1:17" ht="15.75" customHeight="1" x14ac:dyDescent="0.25">
      <c r="A397" s="52">
        <v>86301</v>
      </c>
      <c r="B397" s="53" t="s">
        <v>460</v>
      </c>
      <c r="C397" s="54">
        <v>40930.69</v>
      </c>
      <c r="D397" s="20">
        <f t="shared" si="85"/>
        <v>1.0691782234640668E-3</v>
      </c>
      <c r="E397" s="10">
        <f t="shared" si="86"/>
        <v>-368277</v>
      </c>
      <c r="F397" s="10">
        <f t="shared" si="87"/>
        <v>-102617</v>
      </c>
      <c r="G397" s="10">
        <f t="shared" si="88"/>
        <v>-590549</v>
      </c>
      <c r="H397" s="10">
        <f t="shared" si="89"/>
        <v>28394</v>
      </c>
      <c r="I397" s="10">
        <f t="shared" si="90"/>
        <v>3476</v>
      </c>
      <c r="J397" s="21">
        <f t="shared" si="91"/>
        <v>44012</v>
      </c>
      <c r="K397" s="21">
        <f t="shared" si="92"/>
        <v>75882</v>
      </c>
      <c r="L397" s="21"/>
      <c r="M397" s="10">
        <f t="shared" si="93"/>
        <v>296</v>
      </c>
      <c r="N397" s="10">
        <f t="shared" si="94"/>
        <v>411</v>
      </c>
      <c r="O397" s="10">
        <f t="shared" si="95"/>
        <v>357285</v>
      </c>
      <c r="P397" s="10">
        <f t="shared" si="96"/>
        <v>357992</v>
      </c>
      <c r="Q397" s="10">
        <f t="shared" si="97"/>
        <v>-36247</v>
      </c>
    </row>
    <row r="398" spans="1:17" ht="15.75" customHeight="1" x14ac:dyDescent="0.25">
      <c r="A398" s="52">
        <v>86302</v>
      </c>
      <c r="B398" s="53" t="s">
        <v>461</v>
      </c>
      <c r="C398" s="54">
        <v>777.34</v>
      </c>
      <c r="D398" s="20">
        <f t="shared" si="85"/>
        <v>2.0305423637557969E-5</v>
      </c>
      <c r="E398" s="10">
        <f t="shared" si="86"/>
        <v>-6994</v>
      </c>
      <c r="F398" s="10">
        <f t="shared" si="87"/>
        <v>-1949</v>
      </c>
      <c r="G398" s="10">
        <f t="shared" si="88"/>
        <v>-11215</v>
      </c>
      <c r="H398" s="10">
        <f t="shared" si="89"/>
        <v>539</v>
      </c>
      <c r="I398" s="10">
        <f t="shared" si="90"/>
        <v>66</v>
      </c>
      <c r="J398" s="21">
        <f t="shared" si="91"/>
        <v>836</v>
      </c>
      <c r="K398" s="21">
        <f t="shared" si="92"/>
        <v>1441</v>
      </c>
      <c r="L398" s="21"/>
      <c r="M398" s="10">
        <f t="shared" si="93"/>
        <v>6</v>
      </c>
      <c r="N398" s="10">
        <f t="shared" si="94"/>
        <v>8</v>
      </c>
      <c r="O398" s="10">
        <f t="shared" si="95"/>
        <v>6785</v>
      </c>
      <c r="P398" s="10">
        <f t="shared" si="96"/>
        <v>6799</v>
      </c>
      <c r="Q398" s="10">
        <f t="shared" si="97"/>
        <v>-688</v>
      </c>
    </row>
    <row r="399" spans="1:17" ht="15.75" customHeight="1" x14ac:dyDescent="0.25">
      <c r="A399" s="52">
        <v>86303</v>
      </c>
      <c r="B399" s="53" t="s">
        <v>462</v>
      </c>
      <c r="C399" s="54">
        <v>15601.59</v>
      </c>
      <c r="D399" s="20">
        <f t="shared" si="85"/>
        <v>4.0753967938030728E-4</v>
      </c>
      <c r="E399" s="10">
        <f t="shared" si="86"/>
        <v>-140376</v>
      </c>
      <c r="F399" s="10">
        <f t="shared" si="87"/>
        <v>-39115</v>
      </c>
      <c r="G399" s="10">
        <f t="shared" si="88"/>
        <v>-225100</v>
      </c>
      <c r="H399" s="10">
        <f t="shared" si="89"/>
        <v>10823</v>
      </c>
      <c r="I399" s="10">
        <f t="shared" si="90"/>
        <v>1325</v>
      </c>
      <c r="J399" s="21">
        <f t="shared" si="91"/>
        <v>16776</v>
      </c>
      <c r="K399" s="21">
        <f t="shared" si="92"/>
        <v>28924</v>
      </c>
      <c r="L399" s="21"/>
      <c r="M399" s="10">
        <f t="shared" si="93"/>
        <v>113</v>
      </c>
      <c r="N399" s="10">
        <f t="shared" si="94"/>
        <v>157</v>
      </c>
      <c r="O399" s="10">
        <f t="shared" si="95"/>
        <v>136186</v>
      </c>
      <c r="P399" s="10">
        <f t="shared" si="96"/>
        <v>136456</v>
      </c>
      <c r="Q399" s="10">
        <f t="shared" si="97"/>
        <v>-13816</v>
      </c>
    </row>
    <row r="400" spans="1:17" ht="15.75" customHeight="1" x14ac:dyDescent="0.25">
      <c r="A400" s="52">
        <v>86306</v>
      </c>
      <c r="B400" s="53" t="s">
        <v>463</v>
      </c>
      <c r="C400" s="54">
        <v>26403.119999999999</v>
      </c>
      <c r="D400" s="20">
        <f t="shared" si="85"/>
        <v>6.8969374656299633E-4</v>
      </c>
      <c r="E400" s="10">
        <f t="shared" si="86"/>
        <v>-237564</v>
      </c>
      <c r="F400" s="10">
        <f t="shared" si="87"/>
        <v>-66195</v>
      </c>
      <c r="G400" s="10">
        <f t="shared" si="88"/>
        <v>-380945</v>
      </c>
      <c r="H400" s="10">
        <f t="shared" si="89"/>
        <v>18316</v>
      </c>
      <c r="I400" s="10">
        <f t="shared" si="90"/>
        <v>2242</v>
      </c>
      <c r="J400" s="21">
        <f t="shared" si="91"/>
        <v>28391</v>
      </c>
      <c r="K400" s="21">
        <f t="shared" si="92"/>
        <v>48949</v>
      </c>
      <c r="L400" s="21"/>
      <c r="M400" s="10">
        <f t="shared" si="93"/>
        <v>191</v>
      </c>
      <c r="N400" s="10">
        <f t="shared" si="94"/>
        <v>265</v>
      </c>
      <c r="O400" s="10">
        <f t="shared" si="95"/>
        <v>230473</v>
      </c>
      <c r="P400" s="10">
        <f t="shared" si="96"/>
        <v>230929</v>
      </c>
      <c r="Q400" s="10">
        <f t="shared" si="97"/>
        <v>-23382</v>
      </c>
    </row>
    <row r="401" spans="1:17" ht="15.75" customHeight="1" x14ac:dyDescent="0.25">
      <c r="A401" s="52">
        <v>86308</v>
      </c>
      <c r="B401" s="53" t="s">
        <v>464</v>
      </c>
      <c r="C401" s="54">
        <v>40035.64</v>
      </c>
      <c r="D401" s="20">
        <f t="shared" si="85"/>
        <v>1.0457980173421686E-3</v>
      </c>
      <c r="E401" s="10">
        <f t="shared" si="86"/>
        <v>-360224</v>
      </c>
      <c r="F401" s="10">
        <f t="shared" si="87"/>
        <v>-100373</v>
      </c>
      <c r="G401" s="10">
        <f t="shared" si="88"/>
        <v>-577635</v>
      </c>
      <c r="H401" s="10">
        <f t="shared" si="89"/>
        <v>27773</v>
      </c>
      <c r="I401" s="10">
        <f t="shared" si="90"/>
        <v>3400</v>
      </c>
      <c r="J401" s="21">
        <f t="shared" si="91"/>
        <v>43050</v>
      </c>
      <c r="K401" s="21">
        <f t="shared" si="92"/>
        <v>74223</v>
      </c>
      <c r="L401" s="21"/>
      <c r="M401" s="10">
        <f t="shared" si="93"/>
        <v>290</v>
      </c>
      <c r="N401" s="10">
        <f t="shared" si="94"/>
        <v>402</v>
      </c>
      <c r="O401" s="10">
        <f t="shared" si="95"/>
        <v>349472</v>
      </c>
      <c r="P401" s="10">
        <f t="shared" si="96"/>
        <v>350164</v>
      </c>
      <c r="Q401" s="10">
        <f t="shared" si="97"/>
        <v>-35454</v>
      </c>
    </row>
    <row r="402" spans="1:17" ht="15.75" customHeight="1" x14ac:dyDescent="0.25">
      <c r="A402" s="52">
        <v>87201</v>
      </c>
      <c r="B402" s="53" t="s">
        <v>465</v>
      </c>
      <c r="C402" s="54">
        <v>32607.73</v>
      </c>
      <c r="D402" s="20">
        <f t="shared" si="85"/>
        <v>8.5176855881481477E-4</v>
      </c>
      <c r="E402" s="10">
        <f t="shared" si="86"/>
        <v>-293390</v>
      </c>
      <c r="F402" s="10">
        <f t="shared" si="87"/>
        <v>-81750</v>
      </c>
      <c r="G402" s="10">
        <f t="shared" si="88"/>
        <v>-470465</v>
      </c>
      <c r="H402" s="10">
        <f t="shared" si="89"/>
        <v>22620</v>
      </c>
      <c r="I402" s="10">
        <f t="shared" si="90"/>
        <v>2769</v>
      </c>
      <c r="J402" s="21">
        <f t="shared" si="91"/>
        <v>35063</v>
      </c>
      <c r="K402" s="21">
        <f t="shared" si="92"/>
        <v>60452</v>
      </c>
      <c r="L402" s="21"/>
      <c r="M402" s="10">
        <f t="shared" si="93"/>
        <v>236</v>
      </c>
      <c r="N402" s="10">
        <f t="shared" si="94"/>
        <v>327</v>
      </c>
      <c r="O402" s="10">
        <f t="shared" si="95"/>
        <v>284633</v>
      </c>
      <c r="P402" s="10">
        <f t="shared" si="96"/>
        <v>285196</v>
      </c>
      <c r="Q402" s="10">
        <f t="shared" si="97"/>
        <v>-28876</v>
      </c>
    </row>
    <row r="403" spans="1:17" ht="15.75" customHeight="1" x14ac:dyDescent="0.25">
      <c r="A403" s="52">
        <v>87306</v>
      </c>
      <c r="B403" s="53" t="s">
        <v>466</v>
      </c>
      <c r="C403" s="54">
        <v>115.32</v>
      </c>
      <c r="D403" s="20">
        <f t="shared" si="85"/>
        <v>3.0123516786517931E-6</v>
      </c>
      <c r="E403" s="10">
        <f t="shared" si="86"/>
        <v>-1038</v>
      </c>
      <c r="F403" s="10">
        <f t="shared" si="87"/>
        <v>-289</v>
      </c>
      <c r="G403" s="10">
        <f t="shared" si="88"/>
        <v>-1664</v>
      </c>
      <c r="H403" s="10">
        <f t="shared" si="89"/>
        <v>80</v>
      </c>
      <c r="I403" s="10">
        <f t="shared" si="90"/>
        <v>10</v>
      </c>
      <c r="J403" s="21">
        <f t="shared" si="91"/>
        <v>124</v>
      </c>
      <c r="K403" s="21">
        <f t="shared" si="92"/>
        <v>214</v>
      </c>
      <c r="L403" s="21"/>
      <c r="M403" s="10">
        <f t="shared" si="93"/>
        <v>1</v>
      </c>
      <c r="N403" s="10">
        <f t="shared" si="94"/>
        <v>1</v>
      </c>
      <c r="O403" s="10">
        <f t="shared" si="95"/>
        <v>1007</v>
      </c>
      <c r="P403" s="10">
        <f t="shared" si="96"/>
        <v>1009</v>
      </c>
      <c r="Q403" s="10">
        <f t="shared" si="97"/>
        <v>-102</v>
      </c>
    </row>
    <row r="404" spans="1:17" ht="15.75" customHeight="1" x14ac:dyDescent="0.25">
      <c r="A404" s="52">
        <v>87310</v>
      </c>
      <c r="B404" s="53" t="s">
        <v>467</v>
      </c>
      <c r="C404" s="54">
        <v>277.73</v>
      </c>
      <c r="D404" s="20">
        <f t="shared" si="85"/>
        <v>7.2547730810957567E-6</v>
      </c>
      <c r="E404" s="10">
        <f t="shared" si="86"/>
        <v>-2499</v>
      </c>
      <c r="F404" s="10">
        <f t="shared" si="87"/>
        <v>-696</v>
      </c>
      <c r="G404" s="10">
        <f t="shared" si="88"/>
        <v>-4007</v>
      </c>
      <c r="H404" s="10">
        <f t="shared" si="89"/>
        <v>193</v>
      </c>
      <c r="I404" s="10">
        <f t="shared" si="90"/>
        <v>24</v>
      </c>
      <c r="J404" s="21">
        <f t="shared" si="91"/>
        <v>299</v>
      </c>
      <c r="K404" s="21">
        <f t="shared" si="92"/>
        <v>516</v>
      </c>
      <c r="L404" s="21"/>
      <c r="M404" s="10">
        <f t="shared" si="93"/>
        <v>2</v>
      </c>
      <c r="N404" s="10">
        <f t="shared" si="94"/>
        <v>3</v>
      </c>
      <c r="O404" s="10">
        <f t="shared" si="95"/>
        <v>2424</v>
      </c>
      <c r="P404" s="10">
        <f t="shared" si="96"/>
        <v>2429</v>
      </c>
      <c r="Q404" s="10">
        <f t="shared" si="97"/>
        <v>-246</v>
      </c>
    </row>
    <row r="405" spans="1:17" ht="15.75" customHeight="1" x14ac:dyDescent="0.25">
      <c r="A405" s="52">
        <v>88201</v>
      </c>
      <c r="B405" s="53" t="s">
        <v>468</v>
      </c>
      <c r="C405" s="54">
        <v>22306.34</v>
      </c>
      <c r="D405" s="20">
        <f t="shared" si="85"/>
        <v>5.8267898667687865E-4</v>
      </c>
      <c r="E405" s="10">
        <f t="shared" si="86"/>
        <v>-200703</v>
      </c>
      <c r="F405" s="10">
        <f t="shared" si="87"/>
        <v>-55924</v>
      </c>
      <c r="G405" s="10">
        <f t="shared" si="88"/>
        <v>-321836</v>
      </c>
      <c r="H405" s="10">
        <f t="shared" si="89"/>
        <v>15474</v>
      </c>
      <c r="I405" s="10">
        <f t="shared" si="90"/>
        <v>1894</v>
      </c>
      <c r="J405" s="21">
        <f t="shared" si="91"/>
        <v>23986</v>
      </c>
      <c r="K405" s="21">
        <f t="shared" si="92"/>
        <v>41354</v>
      </c>
      <c r="L405" s="21"/>
      <c r="M405" s="10">
        <f t="shared" si="93"/>
        <v>161</v>
      </c>
      <c r="N405" s="10">
        <f t="shared" si="94"/>
        <v>224</v>
      </c>
      <c r="O405" s="10">
        <f t="shared" si="95"/>
        <v>194712</v>
      </c>
      <c r="P405" s="10">
        <f t="shared" si="96"/>
        <v>195097</v>
      </c>
      <c r="Q405" s="10">
        <f t="shared" si="97"/>
        <v>-19754</v>
      </c>
    </row>
    <row r="406" spans="1:17" ht="15.75" customHeight="1" x14ac:dyDescent="0.25">
      <c r="A406" s="52">
        <v>88204</v>
      </c>
      <c r="B406" s="53" t="s">
        <v>469</v>
      </c>
      <c r="C406" s="54">
        <v>86227.09</v>
      </c>
      <c r="D406" s="20">
        <f t="shared" si="85"/>
        <v>2.2523961091463689E-3</v>
      </c>
      <c r="E406" s="10">
        <f t="shared" si="86"/>
        <v>-775835</v>
      </c>
      <c r="F406" s="10">
        <f t="shared" si="87"/>
        <v>-216179</v>
      </c>
      <c r="G406" s="10">
        <f t="shared" si="88"/>
        <v>-1244087</v>
      </c>
      <c r="H406" s="10">
        <f t="shared" si="89"/>
        <v>59816</v>
      </c>
      <c r="I406" s="10">
        <f t="shared" si="90"/>
        <v>7322</v>
      </c>
      <c r="J406" s="21">
        <f t="shared" si="91"/>
        <v>92719</v>
      </c>
      <c r="K406" s="21">
        <f t="shared" si="92"/>
        <v>159857</v>
      </c>
      <c r="L406" s="21"/>
      <c r="M406" s="10">
        <f t="shared" si="93"/>
        <v>624</v>
      </c>
      <c r="N406" s="10">
        <f t="shared" si="94"/>
        <v>865</v>
      </c>
      <c r="O406" s="10">
        <f t="shared" si="95"/>
        <v>752677</v>
      </c>
      <c r="P406" s="10">
        <f t="shared" si="96"/>
        <v>754166</v>
      </c>
      <c r="Q406" s="10">
        <f t="shared" si="97"/>
        <v>-76360</v>
      </c>
    </row>
    <row r="407" spans="1:17" ht="15.75" customHeight="1" x14ac:dyDescent="0.25">
      <c r="A407" s="52">
        <v>88301</v>
      </c>
      <c r="B407" s="53" t="s">
        <v>470</v>
      </c>
      <c r="C407" s="54">
        <v>1664.15</v>
      </c>
      <c r="D407" s="20">
        <f t="shared" si="85"/>
        <v>4.3470387149049448E-5</v>
      </c>
      <c r="E407" s="10">
        <f t="shared" si="86"/>
        <v>-14973</v>
      </c>
      <c r="F407" s="10">
        <f t="shared" si="87"/>
        <v>-4172</v>
      </c>
      <c r="G407" s="10">
        <f t="shared" si="88"/>
        <v>-24010</v>
      </c>
      <c r="H407" s="10">
        <f t="shared" si="89"/>
        <v>1154</v>
      </c>
      <c r="I407" s="10">
        <f t="shared" si="90"/>
        <v>141</v>
      </c>
      <c r="J407" s="21">
        <f t="shared" si="91"/>
        <v>1789</v>
      </c>
      <c r="K407" s="21">
        <f t="shared" si="92"/>
        <v>3084</v>
      </c>
      <c r="L407" s="21"/>
      <c r="M407" s="10">
        <f t="shared" si="93"/>
        <v>12</v>
      </c>
      <c r="N407" s="10">
        <f t="shared" si="94"/>
        <v>17</v>
      </c>
      <c r="O407" s="10">
        <f t="shared" si="95"/>
        <v>14526</v>
      </c>
      <c r="P407" s="10">
        <f t="shared" si="96"/>
        <v>14555</v>
      </c>
      <c r="Q407" s="10">
        <f t="shared" si="97"/>
        <v>-1474</v>
      </c>
    </row>
    <row r="408" spans="1:17" ht="15.75" customHeight="1" x14ac:dyDescent="0.25">
      <c r="A408" s="52">
        <v>88306</v>
      </c>
      <c r="B408" s="53" t="s">
        <v>471</v>
      </c>
      <c r="C408" s="54">
        <v>4239.54</v>
      </c>
      <c r="D408" s="20">
        <f t="shared" si="85"/>
        <v>1.1074389035476434E-4</v>
      </c>
      <c r="E408" s="10">
        <f t="shared" si="86"/>
        <v>-38146</v>
      </c>
      <c r="F408" s="10">
        <f t="shared" si="87"/>
        <v>-10629</v>
      </c>
      <c r="G408" s="10">
        <f t="shared" si="88"/>
        <v>-61168</v>
      </c>
      <c r="H408" s="10">
        <f t="shared" si="89"/>
        <v>2941</v>
      </c>
      <c r="I408" s="10">
        <f t="shared" si="90"/>
        <v>360</v>
      </c>
      <c r="J408" s="21">
        <f t="shared" si="91"/>
        <v>4559</v>
      </c>
      <c r="K408" s="21">
        <f t="shared" si="92"/>
        <v>7860</v>
      </c>
      <c r="L408" s="21"/>
      <c r="M408" s="10">
        <f t="shared" si="93"/>
        <v>31</v>
      </c>
      <c r="N408" s="10">
        <f t="shared" si="94"/>
        <v>43</v>
      </c>
      <c r="O408" s="10">
        <f t="shared" si="95"/>
        <v>37007</v>
      </c>
      <c r="P408" s="10">
        <f t="shared" si="96"/>
        <v>37081</v>
      </c>
      <c r="Q408" s="10">
        <f t="shared" si="97"/>
        <v>-3754</v>
      </c>
    </row>
    <row r="409" spans="1:17" ht="15.75" customHeight="1" x14ac:dyDescent="0.25">
      <c r="A409" s="52">
        <v>89201</v>
      </c>
      <c r="B409" s="53" t="s">
        <v>472</v>
      </c>
      <c r="C409" s="54">
        <v>28470.91</v>
      </c>
      <c r="D409" s="20">
        <f t="shared" si="85"/>
        <v>7.4370788702084743E-4</v>
      </c>
      <c r="E409" s="10">
        <f t="shared" si="86"/>
        <v>-256169</v>
      </c>
      <c r="F409" s="10">
        <f t="shared" si="87"/>
        <v>-71379</v>
      </c>
      <c r="G409" s="10">
        <f t="shared" si="88"/>
        <v>-410779</v>
      </c>
      <c r="H409" s="10">
        <f t="shared" si="89"/>
        <v>19750</v>
      </c>
      <c r="I409" s="10">
        <f t="shared" si="90"/>
        <v>2418</v>
      </c>
      <c r="J409" s="21">
        <f t="shared" si="91"/>
        <v>30615</v>
      </c>
      <c r="K409" s="21">
        <f t="shared" si="92"/>
        <v>52783</v>
      </c>
      <c r="L409" s="21"/>
      <c r="M409" s="10">
        <f t="shared" si="93"/>
        <v>206</v>
      </c>
      <c r="N409" s="10">
        <f t="shared" si="94"/>
        <v>286</v>
      </c>
      <c r="O409" s="10">
        <f t="shared" si="95"/>
        <v>248523</v>
      </c>
      <c r="P409" s="10">
        <f t="shared" si="96"/>
        <v>249015</v>
      </c>
      <c r="Q409" s="10">
        <f t="shared" si="97"/>
        <v>-25213</v>
      </c>
    </row>
    <row r="410" spans="1:17" ht="15.75" customHeight="1" x14ac:dyDescent="0.25">
      <c r="A410" s="52">
        <v>89204</v>
      </c>
      <c r="B410" s="53" t="s">
        <v>473</v>
      </c>
      <c r="C410" s="54">
        <v>27672.03</v>
      </c>
      <c r="D410" s="20">
        <f t="shared" si="85"/>
        <v>7.2283980248181393E-4</v>
      </c>
      <c r="E410" s="10">
        <f t="shared" si="86"/>
        <v>-248981</v>
      </c>
      <c r="F410" s="10">
        <f t="shared" si="87"/>
        <v>-69376</v>
      </c>
      <c r="G410" s="10">
        <f t="shared" si="88"/>
        <v>-399253</v>
      </c>
      <c r="H410" s="10">
        <f t="shared" si="89"/>
        <v>19196</v>
      </c>
      <c r="I410" s="10">
        <f t="shared" si="90"/>
        <v>2350</v>
      </c>
      <c r="J410" s="21">
        <f t="shared" si="91"/>
        <v>29756</v>
      </c>
      <c r="K410" s="21">
        <f t="shared" si="92"/>
        <v>51302</v>
      </c>
      <c r="L410" s="21"/>
      <c r="M410" s="10">
        <f t="shared" si="93"/>
        <v>200</v>
      </c>
      <c r="N410" s="10">
        <f t="shared" si="94"/>
        <v>278</v>
      </c>
      <c r="O410" s="10">
        <f t="shared" si="95"/>
        <v>241550</v>
      </c>
      <c r="P410" s="10">
        <f t="shared" si="96"/>
        <v>242028</v>
      </c>
      <c r="Q410" s="10">
        <f t="shared" si="97"/>
        <v>-24505</v>
      </c>
    </row>
    <row r="411" spans="1:17" ht="15.75" customHeight="1" x14ac:dyDescent="0.25">
      <c r="A411" s="52">
        <v>89301</v>
      </c>
      <c r="B411" s="53" t="s">
        <v>474</v>
      </c>
      <c r="C411" s="54">
        <v>115.32</v>
      </c>
      <c r="D411" s="20">
        <f t="shared" si="85"/>
        <v>3.0123516786517931E-6</v>
      </c>
      <c r="E411" s="10">
        <f t="shared" si="86"/>
        <v>-1038</v>
      </c>
      <c r="F411" s="10">
        <f t="shared" si="87"/>
        <v>-289</v>
      </c>
      <c r="G411" s="10">
        <f t="shared" si="88"/>
        <v>-1664</v>
      </c>
      <c r="H411" s="10">
        <f t="shared" si="89"/>
        <v>80</v>
      </c>
      <c r="I411" s="10">
        <f t="shared" si="90"/>
        <v>10</v>
      </c>
      <c r="J411" s="21">
        <f t="shared" si="91"/>
        <v>124</v>
      </c>
      <c r="K411" s="21">
        <f t="shared" si="92"/>
        <v>214</v>
      </c>
      <c r="L411" s="21"/>
      <c r="M411" s="10">
        <f t="shared" si="93"/>
        <v>1</v>
      </c>
      <c r="N411" s="10">
        <f t="shared" si="94"/>
        <v>1</v>
      </c>
      <c r="O411" s="10">
        <f t="shared" si="95"/>
        <v>1007</v>
      </c>
      <c r="P411" s="10">
        <f t="shared" si="96"/>
        <v>1009</v>
      </c>
      <c r="Q411" s="10">
        <f t="shared" si="97"/>
        <v>-102</v>
      </c>
    </row>
    <row r="412" spans="1:17" ht="15.75" customHeight="1" x14ac:dyDescent="0.25">
      <c r="A412" s="52">
        <v>90201</v>
      </c>
      <c r="B412" s="53" t="s">
        <v>475</v>
      </c>
      <c r="C412" s="54">
        <v>89692.7</v>
      </c>
      <c r="D412" s="20">
        <f t="shared" si="85"/>
        <v>2.3429236507788043E-3</v>
      </c>
      <c r="E412" s="10">
        <f t="shared" si="86"/>
        <v>-807017</v>
      </c>
      <c r="F412" s="10">
        <f t="shared" si="87"/>
        <v>-224867</v>
      </c>
      <c r="G412" s="10">
        <f t="shared" si="88"/>
        <v>-1294089</v>
      </c>
      <c r="H412" s="10">
        <f t="shared" si="89"/>
        <v>62220</v>
      </c>
      <c r="I412" s="10">
        <f t="shared" si="90"/>
        <v>7616</v>
      </c>
      <c r="J412" s="21">
        <f t="shared" si="91"/>
        <v>96446</v>
      </c>
      <c r="K412" s="21">
        <f t="shared" si="92"/>
        <v>166282</v>
      </c>
      <c r="L412" s="21"/>
      <c r="M412" s="10">
        <f t="shared" si="93"/>
        <v>649</v>
      </c>
      <c r="N412" s="10">
        <f t="shared" si="94"/>
        <v>900</v>
      </c>
      <c r="O412" s="10">
        <f t="shared" si="95"/>
        <v>782929</v>
      </c>
      <c r="P412" s="10">
        <f t="shared" si="96"/>
        <v>784478</v>
      </c>
      <c r="Q412" s="10">
        <f t="shared" si="97"/>
        <v>-79429</v>
      </c>
    </row>
    <row r="413" spans="1:17" ht="15.75" customHeight="1" x14ac:dyDescent="0.25">
      <c r="A413" s="52">
        <v>91201</v>
      </c>
      <c r="B413" s="53" t="s">
        <v>476</v>
      </c>
      <c r="C413" s="54">
        <v>15299.86</v>
      </c>
      <c r="D413" s="20">
        <f t="shared" si="85"/>
        <v>3.9965798607472625E-4</v>
      </c>
      <c r="E413" s="10">
        <f t="shared" si="86"/>
        <v>-137662</v>
      </c>
      <c r="F413" s="10">
        <f t="shared" si="87"/>
        <v>-38358</v>
      </c>
      <c r="G413" s="10">
        <f t="shared" si="88"/>
        <v>-220747</v>
      </c>
      <c r="H413" s="10">
        <f t="shared" si="89"/>
        <v>10614</v>
      </c>
      <c r="I413" s="10">
        <f t="shared" si="90"/>
        <v>1299</v>
      </c>
      <c r="J413" s="21">
        <f t="shared" si="91"/>
        <v>16452</v>
      </c>
      <c r="K413" s="21">
        <f t="shared" si="92"/>
        <v>28365</v>
      </c>
      <c r="L413" s="21"/>
      <c r="M413" s="10">
        <f t="shared" si="93"/>
        <v>111</v>
      </c>
      <c r="N413" s="10">
        <f t="shared" si="94"/>
        <v>154</v>
      </c>
      <c r="O413" s="10">
        <f t="shared" si="95"/>
        <v>133553</v>
      </c>
      <c r="P413" s="10">
        <f t="shared" si="96"/>
        <v>133818</v>
      </c>
      <c r="Q413" s="10">
        <f t="shared" si="97"/>
        <v>-13549</v>
      </c>
    </row>
    <row r="414" spans="1:17" ht="15.75" customHeight="1" x14ac:dyDescent="0.25">
      <c r="A414" s="52">
        <v>91301</v>
      </c>
      <c r="B414" s="53" t="s">
        <v>477</v>
      </c>
      <c r="C414" s="54">
        <v>128621.27</v>
      </c>
      <c r="D414" s="20">
        <f t="shared" si="85"/>
        <v>3.3598031442492677E-3</v>
      </c>
      <c r="E414" s="10">
        <f t="shared" si="86"/>
        <v>-1157279</v>
      </c>
      <c r="F414" s="10">
        <f t="shared" si="87"/>
        <v>-322465</v>
      </c>
      <c r="G414" s="10">
        <f t="shared" si="88"/>
        <v>-1855751</v>
      </c>
      <c r="H414" s="10">
        <f t="shared" si="89"/>
        <v>89225</v>
      </c>
      <c r="I414" s="10">
        <f t="shared" si="90"/>
        <v>10922</v>
      </c>
      <c r="J414" s="21">
        <f t="shared" si="91"/>
        <v>138306</v>
      </c>
      <c r="K414" s="21">
        <f t="shared" si="92"/>
        <v>238453</v>
      </c>
      <c r="L414" s="21"/>
      <c r="M414" s="10">
        <f t="shared" si="93"/>
        <v>930</v>
      </c>
      <c r="N414" s="10">
        <f t="shared" si="94"/>
        <v>1291</v>
      </c>
      <c r="O414" s="10">
        <f t="shared" si="95"/>
        <v>1122737</v>
      </c>
      <c r="P414" s="10">
        <f t="shared" si="96"/>
        <v>1124958</v>
      </c>
      <c r="Q414" s="10">
        <f t="shared" si="97"/>
        <v>-113902</v>
      </c>
    </row>
    <row r="415" spans="1:17" ht="15.75" customHeight="1" x14ac:dyDescent="0.25">
      <c r="A415" s="52">
        <v>91303</v>
      </c>
      <c r="B415" s="53" t="s">
        <v>478</v>
      </c>
      <c r="C415" s="54">
        <v>75817.259999999995</v>
      </c>
      <c r="D415" s="20">
        <f t="shared" si="85"/>
        <v>1.9804739024608001E-3</v>
      </c>
      <c r="E415" s="10">
        <f t="shared" si="86"/>
        <v>-682171</v>
      </c>
      <c r="F415" s="10">
        <f t="shared" si="87"/>
        <v>-190080</v>
      </c>
      <c r="G415" s="10">
        <f t="shared" si="88"/>
        <v>-1093893</v>
      </c>
      <c r="H415" s="10">
        <f t="shared" si="89"/>
        <v>52594</v>
      </c>
      <c r="I415" s="10">
        <f t="shared" si="90"/>
        <v>6438</v>
      </c>
      <c r="J415" s="21">
        <f t="shared" si="91"/>
        <v>81526</v>
      </c>
      <c r="K415" s="21">
        <f t="shared" si="92"/>
        <v>140558</v>
      </c>
      <c r="L415" s="21"/>
      <c r="M415" s="10">
        <f t="shared" si="93"/>
        <v>548</v>
      </c>
      <c r="N415" s="10">
        <f t="shared" si="94"/>
        <v>761</v>
      </c>
      <c r="O415" s="10">
        <f t="shared" si="95"/>
        <v>661810</v>
      </c>
      <c r="P415" s="10">
        <f t="shared" si="96"/>
        <v>663119</v>
      </c>
      <c r="Q415" s="10">
        <f t="shared" si="97"/>
        <v>-67141</v>
      </c>
    </row>
    <row r="416" spans="1:17" ht="15.75" customHeight="1" x14ac:dyDescent="0.25">
      <c r="A416" s="52">
        <v>91307</v>
      </c>
      <c r="B416" s="53" t="s">
        <v>479</v>
      </c>
      <c r="C416" s="54">
        <v>225511.13</v>
      </c>
      <c r="D416" s="20">
        <f t="shared" si="85"/>
        <v>5.89072867681376E-3</v>
      </c>
      <c r="E416" s="10">
        <f t="shared" si="86"/>
        <v>-2029053</v>
      </c>
      <c r="F416" s="10">
        <f t="shared" si="87"/>
        <v>-565376</v>
      </c>
      <c r="G416" s="10">
        <f t="shared" si="88"/>
        <v>-3253681</v>
      </c>
      <c r="H416" s="10">
        <f t="shared" si="89"/>
        <v>156437</v>
      </c>
      <c r="I416" s="10">
        <f t="shared" si="90"/>
        <v>19149</v>
      </c>
      <c r="J416" s="21">
        <f t="shared" si="91"/>
        <v>242491</v>
      </c>
      <c r="K416" s="21">
        <f t="shared" si="92"/>
        <v>418077</v>
      </c>
      <c r="L416" s="21"/>
      <c r="M416" s="10">
        <f t="shared" si="93"/>
        <v>1631</v>
      </c>
      <c r="N416" s="10">
        <f t="shared" si="94"/>
        <v>2263</v>
      </c>
      <c r="O416" s="10">
        <f t="shared" si="95"/>
        <v>1968490</v>
      </c>
      <c r="P416" s="10">
        <f t="shared" si="96"/>
        <v>1972384</v>
      </c>
      <c r="Q416" s="10">
        <f t="shared" si="97"/>
        <v>-199704</v>
      </c>
    </row>
    <row r="417" spans="1:17" ht="15.75" customHeight="1" x14ac:dyDescent="0.25">
      <c r="A417" s="52">
        <v>92201</v>
      </c>
      <c r="B417" s="53" t="s">
        <v>480</v>
      </c>
      <c r="C417" s="54">
        <v>186809.13</v>
      </c>
      <c r="D417" s="20">
        <f t="shared" si="85"/>
        <v>4.8797675714791983E-3</v>
      </c>
      <c r="E417" s="10">
        <f t="shared" si="86"/>
        <v>-1680829</v>
      </c>
      <c r="F417" s="10">
        <f t="shared" si="87"/>
        <v>-468347</v>
      </c>
      <c r="G417" s="10">
        <f t="shared" si="88"/>
        <v>-2695287</v>
      </c>
      <c r="H417" s="10">
        <f t="shared" si="89"/>
        <v>129590</v>
      </c>
      <c r="I417" s="10">
        <f t="shared" si="90"/>
        <v>15863</v>
      </c>
      <c r="J417" s="21">
        <f t="shared" si="91"/>
        <v>200875</v>
      </c>
      <c r="K417" s="21">
        <f t="shared" si="92"/>
        <v>346328</v>
      </c>
      <c r="L417" s="21"/>
      <c r="M417" s="10">
        <f t="shared" si="93"/>
        <v>1351</v>
      </c>
      <c r="N417" s="10">
        <f t="shared" si="94"/>
        <v>1875</v>
      </c>
      <c r="O417" s="10">
        <f t="shared" si="95"/>
        <v>1630659</v>
      </c>
      <c r="P417" s="10">
        <f t="shared" si="96"/>
        <v>1633885</v>
      </c>
      <c r="Q417" s="10">
        <f t="shared" si="97"/>
        <v>-165431</v>
      </c>
    </row>
    <row r="418" spans="1:17" ht="15.75" customHeight="1" x14ac:dyDescent="0.25">
      <c r="A418" s="52">
        <v>92301</v>
      </c>
      <c r="B418" s="53" t="s">
        <v>481</v>
      </c>
      <c r="C418" s="54">
        <v>100403.83</v>
      </c>
      <c r="D418" s="20">
        <f t="shared" si="85"/>
        <v>2.6227163184492654E-3</v>
      </c>
      <c r="E418" s="10">
        <f t="shared" si="86"/>
        <v>-903391</v>
      </c>
      <c r="F418" s="10">
        <f t="shared" si="87"/>
        <v>-251721</v>
      </c>
      <c r="G418" s="10">
        <f t="shared" si="88"/>
        <v>-1448629</v>
      </c>
      <c r="H418" s="10">
        <f t="shared" si="89"/>
        <v>69650</v>
      </c>
      <c r="I418" s="10">
        <f t="shared" si="90"/>
        <v>8526</v>
      </c>
      <c r="J418" s="21">
        <f t="shared" si="91"/>
        <v>107964</v>
      </c>
      <c r="K418" s="21">
        <f t="shared" si="92"/>
        <v>186140</v>
      </c>
      <c r="L418" s="21"/>
      <c r="M418" s="10">
        <f t="shared" si="93"/>
        <v>726</v>
      </c>
      <c r="N418" s="10">
        <f t="shared" si="94"/>
        <v>1007</v>
      </c>
      <c r="O418" s="10">
        <f t="shared" si="95"/>
        <v>876426</v>
      </c>
      <c r="P418" s="10">
        <f t="shared" si="96"/>
        <v>878159</v>
      </c>
      <c r="Q418" s="10">
        <f t="shared" si="97"/>
        <v>-88914</v>
      </c>
    </row>
    <row r="419" spans="1:17" ht="15.75" customHeight="1" x14ac:dyDescent="0.25">
      <c r="A419" s="52">
        <v>93201</v>
      </c>
      <c r="B419" s="53" t="s">
        <v>482</v>
      </c>
      <c r="C419" s="54">
        <v>42572.61</v>
      </c>
      <c r="D419" s="20">
        <f t="shared" si="85"/>
        <v>1.1120679257551867E-3</v>
      </c>
      <c r="E419" s="10">
        <f t="shared" si="86"/>
        <v>-383050</v>
      </c>
      <c r="F419" s="10">
        <f t="shared" si="87"/>
        <v>-106733</v>
      </c>
      <c r="G419" s="10">
        <f t="shared" si="88"/>
        <v>-614239</v>
      </c>
      <c r="H419" s="10">
        <f t="shared" si="89"/>
        <v>29533</v>
      </c>
      <c r="I419" s="10">
        <f t="shared" si="90"/>
        <v>3615</v>
      </c>
      <c r="J419" s="21">
        <f t="shared" si="91"/>
        <v>45778</v>
      </c>
      <c r="K419" s="21">
        <f t="shared" si="92"/>
        <v>78926</v>
      </c>
      <c r="L419" s="21"/>
      <c r="M419" s="10">
        <f t="shared" si="93"/>
        <v>308</v>
      </c>
      <c r="N419" s="10">
        <f t="shared" si="94"/>
        <v>427</v>
      </c>
      <c r="O419" s="10">
        <f t="shared" si="95"/>
        <v>371617</v>
      </c>
      <c r="P419" s="10">
        <f t="shared" si="96"/>
        <v>372352</v>
      </c>
      <c r="Q419" s="10">
        <f t="shared" si="97"/>
        <v>-37701</v>
      </c>
    </row>
    <row r="420" spans="1:17" ht="15.75" customHeight="1" x14ac:dyDescent="0.25">
      <c r="A420" s="52">
        <v>93204</v>
      </c>
      <c r="B420" s="53" t="s">
        <v>483</v>
      </c>
      <c r="C420" s="54">
        <v>69249.649999999994</v>
      </c>
      <c r="D420" s="20">
        <f t="shared" si="85"/>
        <v>1.8089169218136415E-3</v>
      </c>
      <c r="E420" s="10">
        <f t="shared" si="86"/>
        <v>-623079</v>
      </c>
      <c r="F420" s="10">
        <f t="shared" si="87"/>
        <v>-173615</v>
      </c>
      <c r="G420" s="10">
        <f t="shared" si="88"/>
        <v>-999136</v>
      </c>
      <c r="H420" s="10">
        <f t="shared" si="89"/>
        <v>48039</v>
      </c>
      <c r="I420" s="10">
        <f t="shared" si="90"/>
        <v>5880</v>
      </c>
      <c r="J420" s="21">
        <f t="shared" si="91"/>
        <v>74464</v>
      </c>
      <c r="K420" s="21">
        <f t="shared" si="92"/>
        <v>128383</v>
      </c>
      <c r="L420" s="21"/>
      <c r="M420" s="10">
        <f t="shared" si="93"/>
        <v>501</v>
      </c>
      <c r="N420" s="10">
        <f t="shared" si="94"/>
        <v>695</v>
      </c>
      <c r="O420" s="10">
        <f t="shared" si="95"/>
        <v>604481</v>
      </c>
      <c r="P420" s="10">
        <f t="shared" si="96"/>
        <v>605677</v>
      </c>
      <c r="Q420" s="10">
        <f t="shared" si="97"/>
        <v>-61325</v>
      </c>
    </row>
    <row r="421" spans="1:17" ht="15.75" customHeight="1" x14ac:dyDescent="0.25">
      <c r="A421" s="52">
        <v>93302</v>
      </c>
      <c r="B421" s="53" t="s">
        <v>484</v>
      </c>
      <c r="C421" s="54">
        <v>3915.16</v>
      </c>
      <c r="D421" s="20">
        <f t="shared" si="85"/>
        <v>1.022705410873253E-4</v>
      </c>
      <c r="E421" s="10">
        <f t="shared" si="86"/>
        <v>-35227</v>
      </c>
      <c r="F421" s="10">
        <f t="shared" si="87"/>
        <v>-9816</v>
      </c>
      <c r="G421" s="10">
        <f t="shared" si="88"/>
        <v>-56488</v>
      </c>
      <c r="H421" s="10">
        <f t="shared" si="89"/>
        <v>2716</v>
      </c>
      <c r="I421" s="10">
        <f t="shared" si="90"/>
        <v>332</v>
      </c>
      <c r="J421" s="21">
        <f t="shared" si="91"/>
        <v>4210</v>
      </c>
      <c r="K421" s="21">
        <f t="shared" si="92"/>
        <v>7258</v>
      </c>
      <c r="L421" s="21"/>
      <c r="M421" s="10">
        <f t="shared" si="93"/>
        <v>28</v>
      </c>
      <c r="N421" s="10">
        <f t="shared" si="94"/>
        <v>39</v>
      </c>
      <c r="O421" s="10">
        <f t="shared" si="95"/>
        <v>34175</v>
      </c>
      <c r="P421" s="10">
        <f t="shared" si="96"/>
        <v>34242</v>
      </c>
      <c r="Q421" s="10">
        <f t="shared" si="97"/>
        <v>-3467</v>
      </c>
    </row>
    <row r="422" spans="1:17" ht="15.75" customHeight="1" x14ac:dyDescent="0.25">
      <c r="A422" s="52">
        <v>94201</v>
      </c>
      <c r="B422" s="53" t="s">
        <v>485</v>
      </c>
      <c r="C422" s="54">
        <v>91325.47</v>
      </c>
      <c r="D422" s="20">
        <f t="shared" si="85"/>
        <v>2.3855743397343393E-3</v>
      </c>
      <c r="E422" s="10">
        <f t="shared" si="86"/>
        <v>-821708</v>
      </c>
      <c r="F422" s="10">
        <f t="shared" si="87"/>
        <v>-228961</v>
      </c>
      <c r="G422" s="10">
        <f t="shared" si="88"/>
        <v>-1317646</v>
      </c>
      <c r="H422" s="10">
        <f t="shared" si="89"/>
        <v>63353</v>
      </c>
      <c r="I422" s="10">
        <f t="shared" si="90"/>
        <v>7755</v>
      </c>
      <c r="J422" s="21">
        <f t="shared" si="91"/>
        <v>98202</v>
      </c>
      <c r="K422" s="21">
        <f t="shared" si="92"/>
        <v>169310</v>
      </c>
      <c r="L422" s="21"/>
      <c r="M422" s="10">
        <f t="shared" si="93"/>
        <v>660</v>
      </c>
      <c r="N422" s="10">
        <f t="shared" si="94"/>
        <v>916</v>
      </c>
      <c r="O422" s="10">
        <f t="shared" si="95"/>
        <v>797181</v>
      </c>
      <c r="P422" s="10">
        <f t="shared" si="96"/>
        <v>798757</v>
      </c>
      <c r="Q422" s="10">
        <f t="shared" si="97"/>
        <v>-80874</v>
      </c>
    </row>
    <row r="423" spans="1:17" ht="15.75" customHeight="1" x14ac:dyDescent="0.25">
      <c r="A423" s="52">
        <v>94301</v>
      </c>
      <c r="B423" s="53" t="s">
        <v>486</v>
      </c>
      <c r="C423" s="54">
        <v>38123.379999999997</v>
      </c>
      <c r="D423" s="20">
        <f t="shared" si="85"/>
        <v>9.9584658115574234E-4</v>
      </c>
      <c r="E423" s="10">
        <f t="shared" si="86"/>
        <v>-343018</v>
      </c>
      <c r="F423" s="10">
        <f t="shared" si="87"/>
        <v>-95579</v>
      </c>
      <c r="G423" s="10">
        <f t="shared" si="88"/>
        <v>-550045</v>
      </c>
      <c r="H423" s="10">
        <f t="shared" si="89"/>
        <v>26446</v>
      </c>
      <c r="I423" s="10">
        <f t="shared" si="90"/>
        <v>3237</v>
      </c>
      <c r="J423" s="21">
        <f t="shared" si="91"/>
        <v>40994</v>
      </c>
      <c r="K423" s="21">
        <f t="shared" si="92"/>
        <v>70677</v>
      </c>
      <c r="L423" s="21"/>
      <c r="M423" s="10">
        <f t="shared" si="93"/>
        <v>276</v>
      </c>
      <c r="N423" s="10">
        <f t="shared" si="94"/>
        <v>383</v>
      </c>
      <c r="O423" s="10">
        <f t="shared" si="95"/>
        <v>332779</v>
      </c>
      <c r="P423" s="10">
        <f t="shared" si="96"/>
        <v>333438</v>
      </c>
      <c r="Q423" s="10">
        <f t="shared" si="97"/>
        <v>-33761</v>
      </c>
    </row>
    <row r="424" spans="1:17" ht="15.75" customHeight="1" x14ac:dyDescent="0.25">
      <c r="A424" s="52">
        <v>94305</v>
      </c>
      <c r="B424" s="53" t="s">
        <v>487</v>
      </c>
      <c r="C424" s="54">
        <v>4367.1099999999997</v>
      </c>
      <c r="D424" s="20">
        <f t="shared" si="85"/>
        <v>1.1407623256466383E-4</v>
      </c>
      <c r="E424" s="10">
        <f t="shared" si="86"/>
        <v>-39293</v>
      </c>
      <c r="F424" s="10">
        <f t="shared" si="87"/>
        <v>-10949</v>
      </c>
      <c r="G424" s="10">
        <f t="shared" si="88"/>
        <v>-63009</v>
      </c>
      <c r="H424" s="10">
        <f t="shared" si="89"/>
        <v>3029</v>
      </c>
      <c r="I424" s="10">
        <f t="shared" si="90"/>
        <v>371</v>
      </c>
      <c r="J424" s="21">
        <f t="shared" si="91"/>
        <v>4696</v>
      </c>
      <c r="K424" s="21">
        <f t="shared" si="92"/>
        <v>8096</v>
      </c>
      <c r="L424" s="21"/>
      <c r="M424" s="10">
        <f t="shared" si="93"/>
        <v>32</v>
      </c>
      <c r="N424" s="10">
        <f t="shared" si="94"/>
        <v>44</v>
      </c>
      <c r="O424" s="10">
        <f t="shared" si="95"/>
        <v>38121</v>
      </c>
      <c r="P424" s="10">
        <f t="shared" si="96"/>
        <v>38197</v>
      </c>
      <c r="Q424" s="10">
        <f t="shared" si="97"/>
        <v>-3867</v>
      </c>
    </row>
    <row r="425" spans="1:17" ht="15.75" customHeight="1" x14ac:dyDescent="0.25">
      <c r="A425" s="52">
        <v>94307</v>
      </c>
      <c r="B425" s="53" t="s">
        <v>488</v>
      </c>
      <c r="C425" s="54">
        <v>3882.13</v>
      </c>
      <c r="D425" s="20">
        <f t="shared" si="85"/>
        <v>1.0140774212837744E-4</v>
      </c>
      <c r="E425" s="10">
        <f t="shared" si="86"/>
        <v>-34930</v>
      </c>
      <c r="F425" s="10">
        <f t="shared" si="87"/>
        <v>-9733</v>
      </c>
      <c r="G425" s="10">
        <f t="shared" si="88"/>
        <v>-56011</v>
      </c>
      <c r="H425" s="10">
        <f t="shared" si="89"/>
        <v>2693</v>
      </c>
      <c r="I425" s="10">
        <f t="shared" si="90"/>
        <v>330</v>
      </c>
      <c r="J425" s="21">
        <f t="shared" si="91"/>
        <v>4174</v>
      </c>
      <c r="K425" s="21">
        <f t="shared" si="92"/>
        <v>7197</v>
      </c>
      <c r="L425" s="21"/>
      <c r="M425" s="10">
        <f t="shared" si="93"/>
        <v>28</v>
      </c>
      <c r="N425" s="10">
        <f t="shared" si="94"/>
        <v>39</v>
      </c>
      <c r="O425" s="10">
        <f t="shared" si="95"/>
        <v>33887</v>
      </c>
      <c r="P425" s="10">
        <f t="shared" si="96"/>
        <v>33954</v>
      </c>
      <c r="Q425" s="10">
        <f t="shared" si="97"/>
        <v>-3438</v>
      </c>
    </row>
    <row r="426" spans="1:17" ht="15.75" customHeight="1" x14ac:dyDescent="0.25">
      <c r="A426" s="52">
        <v>95201</v>
      </c>
      <c r="B426" s="53" t="s">
        <v>489</v>
      </c>
      <c r="C426" s="54">
        <v>29316.95</v>
      </c>
      <c r="D426" s="20">
        <f t="shared" si="85"/>
        <v>7.6580786980099454E-4</v>
      </c>
      <c r="E426" s="10">
        <f t="shared" si="86"/>
        <v>-263781</v>
      </c>
      <c r="F426" s="10">
        <f t="shared" si="87"/>
        <v>-73500</v>
      </c>
      <c r="G426" s="10">
        <f t="shared" si="88"/>
        <v>-422986</v>
      </c>
      <c r="H426" s="10">
        <f t="shared" si="89"/>
        <v>20337</v>
      </c>
      <c r="I426" s="10">
        <f t="shared" si="90"/>
        <v>2489</v>
      </c>
      <c r="J426" s="21">
        <f t="shared" si="91"/>
        <v>31524</v>
      </c>
      <c r="K426" s="21">
        <f t="shared" si="92"/>
        <v>54350</v>
      </c>
      <c r="L426" s="21"/>
      <c r="M426" s="10">
        <f t="shared" si="93"/>
        <v>212</v>
      </c>
      <c r="N426" s="10">
        <f t="shared" si="94"/>
        <v>294</v>
      </c>
      <c r="O426" s="10">
        <f t="shared" si="95"/>
        <v>255908</v>
      </c>
      <c r="P426" s="10">
        <f t="shared" si="96"/>
        <v>256414</v>
      </c>
      <c r="Q426" s="10">
        <f t="shared" si="97"/>
        <v>-25962</v>
      </c>
    </row>
    <row r="427" spans="1:17" ht="15.75" customHeight="1" x14ac:dyDescent="0.25">
      <c r="A427" s="52">
        <v>95301</v>
      </c>
      <c r="B427" s="53" t="s">
        <v>490</v>
      </c>
      <c r="C427" s="54">
        <v>69470.3</v>
      </c>
      <c r="D427" s="20">
        <f t="shared" si="85"/>
        <v>1.8146806696275033E-3</v>
      </c>
      <c r="E427" s="10">
        <f t="shared" si="86"/>
        <v>-625064</v>
      </c>
      <c r="F427" s="10">
        <f t="shared" si="87"/>
        <v>-174168</v>
      </c>
      <c r="G427" s="10">
        <f t="shared" si="88"/>
        <v>-1002319</v>
      </c>
      <c r="H427" s="10">
        <f t="shared" si="89"/>
        <v>48192</v>
      </c>
      <c r="I427" s="10">
        <f t="shared" si="90"/>
        <v>5899</v>
      </c>
      <c r="J427" s="21">
        <f t="shared" si="91"/>
        <v>74701</v>
      </c>
      <c r="K427" s="21">
        <f t="shared" si="92"/>
        <v>128792</v>
      </c>
      <c r="L427" s="21"/>
      <c r="M427" s="10">
        <f t="shared" si="93"/>
        <v>502</v>
      </c>
      <c r="N427" s="10">
        <f t="shared" si="94"/>
        <v>697</v>
      </c>
      <c r="O427" s="10">
        <f t="shared" si="95"/>
        <v>606407</v>
      </c>
      <c r="P427" s="10">
        <f t="shared" si="96"/>
        <v>607606</v>
      </c>
      <c r="Q427" s="10">
        <f t="shared" si="97"/>
        <v>-61520</v>
      </c>
    </row>
    <row r="428" spans="1:17" ht="15.75" customHeight="1" x14ac:dyDescent="0.25">
      <c r="A428" s="52">
        <v>95311</v>
      </c>
      <c r="B428" s="53" t="s">
        <v>491</v>
      </c>
      <c r="C428" s="54">
        <v>30979.16</v>
      </c>
      <c r="D428" s="20">
        <f t="shared" si="85"/>
        <v>8.0922758089856475E-4</v>
      </c>
      <c r="E428" s="10">
        <f t="shared" si="86"/>
        <v>-278737</v>
      </c>
      <c r="F428" s="10">
        <f t="shared" si="87"/>
        <v>-77667</v>
      </c>
      <c r="G428" s="10">
        <f t="shared" si="88"/>
        <v>-446968</v>
      </c>
      <c r="H428" s="10">
        <f t="shared" si="89"/>
        <v>21490</v>
      </c>
      <c r="I428" s="10">
        <f t="shared" si="90"/>
        <v>2631</v>
      </c>
      <c r="J428" s="21">
        <f t="shared" si="91"/>
        <v>33312</v>
      </c>
      <c r="K428" s="21">
        <f t="shared" si="92"/>
        <v>57433</v>
      </c>
      <c r="L428" s="21"/>
      <c r="M428" s="10">
        <f t="shared" si="93"/>
        <v>224</v>
      </c>
      <c r="N428" s="10">
        <f t="shared" si="94"/>
        <v>311</v>
      </c>
      <c r="O428" s="10">
        <f t="shared" si="95"/>
        <v>270417</v>
      </c>
      <c r="P428" s="10">
        <f t="shared" si="96"/>
        <v>270952</v>
      </c>
      <c r="Q428" s="10">
        <f t="shared" si="97"/>
        <v>-27434</v>
      </c>
    </row>
    <row r="429" spans="1:17" ht="15.75" customHeight="1" x14ac:dyDescent="0.25">
      <c r="A429" s="52">
        <v>96201</v>
      </c>
      <c r="B429" s="53" t="s">
        <v>492</v>
      </c>
      <c r="C429" s="54">
        <v>59423.57</v>
      </c>
      <c r="D429" s="20">
        <f t="shared" si="85"/>
        <v>1.5522432435048764E-3</v>
      </c>
      <c r="E429" s="10">
        <f t="shared" si="86"/>
        <v>-534668</v>
      </c>
      <c r="F429" s="10">
        <f t="shared" si="87"/>
        <v>-148980</v>
      </c>
      <c r="G429" s="10">
        <f t="shared" si="88"/>
        <v>-857365</v>
      </c>
      <c r="H429" s="10">
        <f t="shared" si="89"/>
        <v>41222</v>
      </c>
      <c r="I429" s="10">
        <f t="shared" si="90"/>
        <v>5046</v>
      </c>
      <c r="J429" s="21">
        <f t="shared" si="91"/>
        <v>63898</v>
      </c>
      <c r="K429" s="21">
        <f t="shared" si="92"/>
        <v>110166</v>
      </c>
      <c r="L429" s="21"/>
      <c r="M429" s="10">
        <f t="shared" si="93"/>
        <v>430</v>
      </c>
      <c r="N429" s="10">
        <f t="shared" si="94"/>
        <v>596</v>
      </c>
      <c r="O429" s="10">
        <f t="shared" si="95"/>
        <v>518709</v>
      </c>
      <c r="P429" s="10">
        <f t="shared" si="96"/>
        <v>519735</v>
      </c>
      <c r="Q429" s="10">
        <f t="shared" si="97"/>
        <v>-52623</v>
      </c>
    </row>
    <row r="430" spans="1:17" ht="15.75" customHeight="1" x14ac:dyDescent="0.25">
      <c r="A430" s="52">
        <v>96205</v>
      </c>
      <c r="B430" s="53" t="s">
        <v>493</v>
      </c>
      <c r="C430" s="54">
        <v>86769.68</v>
      </c>
      <c r="D430" s="20">
        <f t="shared" si="85"/>
        <v>2.2665694693381798E-3</v>
      </c>
      <c r="E430" s="10">
        <f t="shared" si="86"/>
        <v>-780717</v>
      </c>
      <c r="F430" s="10">
        <f t="shared" si="87"/>
        <v>-217539</v>
      </c>
      <c r="G430" s="10">
        <f t="shared" si="88"/>
        <v>-1251915</v>
      </c>
      <c r="H430" s="10">
        <f t="shared" si="89"/>
        <v>60192</v>
      </c>
      <c r="I430" s="10">
        <f t="shared" si="90"/>
        <v>7368</v>
      </c>
      <c r="J430" s="21">
        <f t="shared" si="91"/>
        <v>93303</v>
      </c>
      <c r="K430" s="21">
        <f t="shared" si="92"/>
        <v>160863</v>
      </c>
      <c r="L430" s="21"/>
      <c r="M430" s="10">
        <f t="shared" si="93"/>
        <v>627</v>
      </c>
      <c r="N430" s="10">
        <f t="shared" si="94"/>
        <v>871</v>
      </c>
      <c r="O430" s="10">
        <f t="shared" si="95"/>
        <v>757414</v>
      </c>
      <c r="P430" s="10">
        <f t="shared" si="96"/>
        <v>758912</v>
      </c>
      <c r="Q430" s="10">
        <f t="shared" si="97"/>
        <v>-76840</v>
      </c>
    </row>
    <row r="431" spans="1:17" ht="15.75" customHeight="1" x14ac:dyDescent="0.25">
      <c r="A431" s="52">
        <v>96308</v>
      </c>
      <c r="B431" s="53" t="s">
        <v>494</v>
      </c>
      <c r="C431" s="54">
        <v>6114.98</v>
      </c>
      <c r="D431" s="20">
        <f t="shared" si="85"/>
        <v>1.5973352643012609E-4</v>
      </c>
      <c r="E431" s="10">
        <f t="shared" si="86"/>
        <v>-55020</v>
      </c>
      <c r="F431" s="10">
        <f t="shared" si="87"/>
        <v>-15331</v>
      </c>
      <c r="G431" s="10">
        <f t="shared" si="88"/>
        <v>-88227</v>
      </c>
      <c r="H431" s="10">
        <f t="shared" si="89"/>
        <v>4242</v>
      </c>
      <c r="I431" s="10">
        <f t="shared" si="90"/>
        <v>519</v>
      </c>
      <c r="J431" s="21">
        <f t="shared" si="91"/>
        <v>6575</v>
      </c>
      <c r="K431" s="21">
        <f t="shared" si="92"/>
        <v>11336</v>
      </c>
      <c r="L431" s="21"/>
      <c r="M431" s="10">
        <f t="shared" si="93"/>
        <v>44</v>
      </c>
      <c r="N431" s="10">
        <f t="shared" si="94"/>
        <v>61</v>
      </c>
      <c r="O431" s="10">
        <f t="shared" si="95"/>
        <v>53378</v>
      </c>
      <c r="P431" s="10">
        <f t="shared" si="96"/>
        <v>53483</v>
      </c>
      <c r="Q431" s="10">
        <f t="shared" si="97"/>
        <v>-5415</v>
      </c>
    </row>
    <row r="432" spans="1:17" ht="15.75" customHeight="1" x14ac:dyDescent="0.25">
      <c r="A432" s="52">
        <v>97201</v>
      </c>
      <c r="B432" s="53" t="s">
        <v>495</v>
      </c>
      <c r="C432" s="54">
        <v>465660.88</v>
      </c>
      <c r="D432" s="20">
        <f t="shared" si="85"/>
        <v>1.2163842642650635E-2</v>
      </c>
      <c r="E432" s="10">
        <f t="shared" si="86"/>
        <v>-4189819</v>
      </c>
      <c r="F432" s="10">
        <f>ROUND(D432*$F$7,0)-1</f>
        <v>-1167453</v>
      </c>
      <c r="G432" s="10">
        <f>ROUND(D432*$G$7,0)-1</f>
        <v>-6718568</v>
      </c>
      <c r="H432" s="10">
        <f t="shared" si="89"/>
        <v>323029</v>
      </c>
      <c r="I432" s="10">
        <f t="shared" si="90"/>
        <v>39541</v>
      </c>
      <c r="J432" s="21">
        <f t="shared" si="91"/>
        <v>500722</v>
      </c>
      <c r="K432" s="21">
        <f t="shared" si="92"/>
        <v>863292</v>
      </c>
      <c r="L432" s="21"/>
      <c r="M432" s="10">
        <f t="shared" si="93"/>
        <v>3367</v>
      </c>
      <c r="N432" s="10">
        <f t="shared" si="94"/>
        <v>4673</v>
      </c>
      <c r="O432" s="10">
        <f t="shared" si="95"/>
        <v>4064760</v>
      </c>
      <c r="P432" s="10">
        <f t="shared" si="96"/>
        <v>4072800</v>
      </c>
      <c r="Q432" s="10">
        <f t="shared" si="97"/>
        <v>-412372</v>
      </c>
    </row>
    <row r="433" spans="1:117" ht="15.75" customHeight="1" x14ac:dyDescent="0.25">
      <c r="A433" s="52">
        <v>97301</v>
      </c>
      <c r="B433" s="53" t="s">
        <v>496</v>
      </c>
      <c r="C433" s="54">
        <v>163799.28</v>
      </c>
      <c r="D433" s="20">
        <f t="shared" si="85"/>
        <v>4.2787117245053343E-3</v>
      </c>
      <c r="E433" s="10">
        <f t="shared" si="86"/>
        <v>-1473796</v>
      </c>
      <c r="F433" s="10">
        <f t="shared" si="87"/>
        <v>-410659</v>
      </c>
      <c r="G433" s="10">
        <f t="shared" si="88"/>
        <v>-2363300</v>
      </c>
      <c r="H433" s="10">
        <f t="shared" si="89"/>
        <v>113628</v>
      </c>
      <c r="I433" s="10">
        <f t="shared" si="90"/>
        <v>13909</v>
      </c>
      <c r="J433" s="21">
        <f t="shared" si="91"/>
        <v>176132</v>
      </c>
      <c r="K433" s="21">
        <f t="shared" si="92"/>
        <v>303669</v>
      </c>
      <c r="L433" s="21"/>
      <c r="M433" s="10">
        <f t="shared" si="93"/>
        <v>1185</v>
      </c>
      <c r="N433" s="10">
        <f t="shared" si="94"/>
        <v>1644</v>
      </c>
      <c r="O433" s="10">
        <f t="shared" si="95"/>
        <v>1429806</v>
      </c>
      <c r="P433" s="10">
        <f t="shared" si="96"/>
        <v>1432635</v>
      </c>
      <c r="Q433" s="10">
        <f t="shared" si="97"/>
        <v>-145055</v>
      </c>
    </row>
    <row r="434" spans="1:117" ht="15.75" customHeight="1" x14ac:dyDescent="0.25">
      <c r="A434" s="52">
        <v>97306</v>
      </c>
      <c r="B434" s="53" t="s">
        <v>497</v>
      </c>
      <c r="C434" s="54">
        <v>57580.07</v>
      </c>
      <c r="D434" s="20">
        <f t="shared" si="85"/>
        <v>1.5040879337616005E-3</v>
      </c>
      <c r="E434" s="10">
        <f t="shared" si="86"/>
        <v>-518081</v>
      </c>
      <c r="F434" s="10">
        <f t="shared" si="87"/>
        <v>-144358</v>
      </c>
      <c r="G434" s="10">
        <f t="shared" si="88"/>
        <v>-830767</v>
      </c>
      <c r="H434" s="10">
        <f t="shared" si="89"/>
        <v>39943</v>
      </c>
      <c r="I434" s="10">
        <f t="shared" si="90"/>
        <v>4889</v>
      </c>
      <c r="J434" s="21">
        <f t="shared" si="91"/>
        <v>61915</v>
      </c>
      <c r="K434" s="21">
        <f t="shared" si="92"/>
        <v>106747</v>
      </c>
      <c r="L434" s="21"/>
      <c r="M434" s="10">
        <f t="shared" si="93"/>
        <v>416</v>
      </c>
      <c r="N434" s="10">
        <f t="shared" si="94"/>
        <v>578</v>
      </c>
      <c r="O434" s="10">
        <f t="shared" si="95"/>
        <v>502617</v>
      </c>
      <c r="P434" s="10">
        <f t="shared" si="96"/>
        <v>503611</v>
      </c>
      <c r="Q434" s="10">
        <f t="shared" si="97"/>
        <v>-50991</v>
      </c>
    </row>
    <row r="435" spans="1:117" ht="15.75" customHeight="1" x14ac:dyDescent="0.25">
      <c r="A435" s="52">
        <v>97308</v>
      </c>
      <c r="B435" s="53" t="s">
        <v>498</v>
      </c>
      <c r="C435" s="54">
        <v>9532.59</v>
      </c>
      <c r="D435" s="20">
        <f t="shared" si="85"/>
        <v>2.4900722761359088E-4</v>
      </c>
      <c r="E435" s="10">
        <f t="shared" si="86"/>
        <v>-85770</v>
      </c>
      <c r="F435" s="10">
        <f t="shared" si="87"/>
        <v>-23899</v>
      </c>
      <c r="G435" s="10">
        <f t="shared" si="88"/>
        <v>-137536</v>
      </c>
      <c r="H435" s="10">
        <f t="shared" si="89"/>
        <v>6613</v>
      </c>
      <c r="I435" s="10">
        <f t="shared" si="90"/>
        <v>809</v>
      </c>
      <c r="J435" s="21">
        <f t="shared" si="91"/>
        <v>10250</v>
      </c>
      <c r="K435" s="21">
        <f t="shared" si="92"/>
        <v>17672</v>
      </c>
      <c r="L435" s="21"/>
      <c r="M435" s="10">
        <f t="shared" si="93"/>
        <v>69</v>
      </c>
      <c r="N435" s="10">
        <f t="shared" si="94"/>
        <v>96</v>
      </c>
      <c r="O435" s="10">
        <f t="shared" si="95"/>
        <v>83210</v>
      </c>
      <c r="P435" s="10">
        <f t="shared" si="96"/>
        <v>83375</v>
      </c>
      <c r="Q435" s="10">
        <f t="shared" si="97"/>
        <v>-8442</v>
      </c>
    </row>
    <row r="436" spans="1:117" ht="15.75" customHeight="1" x14ac:dyDescent="0.25">
      <c r="A436" s="52">
        <v>98201</v>
      </c>
      <c r="B436" s="53" t="s">
        <v>499</v>
      </c>
      <c r="C436" s="54">
        <v>51619.87</v>
      </c>
      <c r="D436" s="20">
        <f t="shared" si="85"/>
        <v>1.3483975203458841E-3</v>
      </c>
      <c r="E436" s="10">
        <f t="shared" si="86"/>
        <v>-464454</v>
      </c>
      <c r="F436" s="10">
        <f t="shared" si="87"/>
        <v>-129415</v>
      </c>
      <c r="G436" s="10">
        <f t="shared" si="88"/>
        <v>-744773</v>
      </c>
      <c r="H436" s="10">
        <f t="shared" si="89"/>
        <v>35809</v>
      </c>
      <c r="I436" s="10">
        <f t="shared" si="90"/>
        <v>4383</v>
      </c>
      <c r="J436" s="21">
        <f t="shared" si="91"/>
        <v>55506</v>
      </c>
      <c r="K436" s="21">
        <f t="shared" si="92"/>
        <v>95698</v>
      </c>
      <c r="L436" s="21"/>
      <c r="M436" s="10">
        <f t="shared" si="93"/>
        <v>373</v>
      </c>
      <c r="N436" s="10">
        <f t="shared" si="94"/>
        <v>518</v>
      </c>
      <c r="O436" s="10">
        <f t="shared" si="95"/>
        <v>450591</v>
      </c>
      <c r="P436" s="10">
        <f t="shared" si="96"/>
        <v>451482</v>
      </c>
      <c r="Q436" s="10">
        <f t="shared" si="97"/>
        <v>-45713</v>
      </c>
    </row>
    <row r="437" spans="1:117" ht="15.75" customHeight="1" x14ac:dyDescent="0.25">
      <c r="A437" s="52">
        <v>98302</v>
      </c>
      <c r="B437" s="53" t="s">
        <v>500</v>
      </c>
      <c r="C437" s="54">
        <v>10455.76</v>
      </c>
      <c r="D437" s="20">
        <f t="shared" si="85"/>
        <v>2.7312197526517757E-4</v>
      </c>
      <c r="E437" s="10">
        <f t="shared" si="86"/>
        <v>-94076</v>
      </c>
      <c r="F437" s="10">
        <f t="shared" si="87"/>
        <v>-26213</v>
      </c>
      <c r="G437" s="10">
        <f t="shared" si="88"/>
        <v>-150856</v>
      </c>
      <c r="H437" s="10">
        <f t="shared" si="89"/>
        <v>7253</v>
      </c>
      <c r="I437" s="10">
        <f t="shared" si="90"/>
        <v>888</v>
      </c>
      <c r="J437" s="21">
        <f t="shared" si="91"/>
        <v>11243</v>
      </c>
      <c r="K437" s="21">
        <f t="shared" si="92"/>
        <v>19384</v>
      </c>
      <c r="L437" s="21"/>
      <c r="M437" s="10">
        <f t="shared" si="93"/>
        <v>76</v>
      </c>
      <c r="N437" s="10">
        <f t="shared" si="94"/>
        <v>105</v>
      </c>
      <c r="O437" s="10">
        <f t="shared" si="95"/>
        <v>91268</v>
      </c>
      <c r="P437" s="10">
        <f t="shared" si="96"/>
        <v>91449</v>
      </c>
      <c r="Q437" s="10">
        <f t="shared" si="97"/>
        <v>-9259</v>
      </c>
    </row>
    <row r="438" spans="1:117" ht="15.75" customHeight="1" x14ac:dyDescent="0.25">
      <c r="A438" s="52">
        <v>99201</v>
      </c>
      <c r="B438" s="53" t="s">
        <v>501</v>
      </c>
      <c r="C438" s="54">
        <v>61322.81</v>
      </c>
      <c r="D438" s="20">
        <f t="shared" si="85"/>
        <v>1.6018545754695193E-3</v>
      </c>
      <c r="E438" s="10">
        <f t="shared" si="86"/>
        <v>-551757</v>
      </c>
      <c r="F438" s="10">
        <f t="shared" si="87"/>
        <v>-153742</v>
      </c>
      <c r="G438" s="10">
        <f t="shared" si="88"/>
        <v>-884767</v>
      </c>
      <c r="H438" s="10">
        <f t="shared" si="89"/>
        <v>42540</v>
      </c>
      <c r="I438" s="10">
        <f t="shared" si="90"/>
        <v>5207</v>
      </c>
      <c r="J438" s="21">
        <f t="shared" si="91"/>
        <v>65940</v>
      </c>
      <c r="K438" s="21">
        <f t="shared" si="92"/>
        <v>113687</v>
      </c>
      <c r="L438" s="21"/>
      <c r="M438" s="10">
        <f t="shared" si="93"/>
        <v>443</v>
      </c>
      <c r="N438" s="10">
        <f t="shared" si="94"/>
        <v>615</v>
      </c>
      <c r="O438" s="10">
        <f t="shared" si="95"/>
        <v>535288</v>
      </c>
      <c r="P438" s="10">
        <f t="shared" si="96"/>
        <v>536346</v>
      </c>
      <c r="Q438" s="10">
        <f t="shared" si="97"/>
        <v>-54305</v>
      </c>
    </row>
    <row r="439" spans="1:117" ht="15.75" customHeight="1" x14ac:dyDescent="0.25">
      <c r="A439" s="52">
        <v>99301</v>
      </c>
      <c r="B439" s="53" t="s">
        <v>502</v>
      </c>
      <c r="C439" s="54">
        <v>50759.1</v>
      </c>
      <c r="D439" s="20">
        <f t="shared" si="85"/>
        <v>1.3259127652779591E-3</v>
      </c>
      <c r="E439" s="10">
        <f t="shared" si="86"/>
        <v>-456709</v>
      </c>
      <c r="F439" s="10">
        <f t="shared" si="87"/>
        <v>-127257</v>
      </c>
      <c r="G439" s="10">
        <f>ROUND(D439*$G$7,0)</f>
        <v>-732354</v>
      </c>
      <c r="H439" s="10">
        <f>ROUND(D439*$H$7,0)</f>
        <v>35212</v>
      </c>
      <c r="I439" s="10">
        <f t="shared" si="90"/>
        <v>4310</v>
      </c>
      <c r="J439" s="21">
        <f t="shared" si="91"/>
        <v>54581</v>
      </c>
      <c r="K439" s="21">
        <f t="shared" si="92"/>
        <v>94103</v>
      </c>
      <c r="L439" s="21"/>
      <c r="M439" s="10">
        <f t="shared" si="93"/>
        <v>367</v>
      </c>
      <c r="N439" s="10">
        <f t="shared" si="94"/>
        <v>509</v>
      </c>
      <c r="O439" s="10">
        <f t="shared" si="95"/>
        <v>443077</v>
      </c>
      <c r="P439" s="10">
        <f t="shared" si="96"/>
        <v>443953</v>
      </c>
      <c r="Q439" s="10">
        <f t="shared" si="97"/>
        <v>-44950</v>
      </c>
    </row>
    <row r="440" spans="1:117" ht="15.75" customHeight="1" x14ac:dyDescent="0.25">
      <c r="A440" s="52">
        <v>99302</v>
      </c>
      <c r="B440" s="53" t="s">
        <v>503</v>
      </c>
      <c r="C440" s="54">
        <v>53933.51</v>
      </c>
      <c r="D440" s="20">
        <f t="shared" si="85"/>
        <v>1.4088336748533064E-3</v>
      </c>
      <c r="E440" s="10">
        <f t="shared" si="86"/>
        <v>-485271</v>
      </c>
      <c r="F440" s="10">
        <f t="shared" si="87"/>
        <v>-135216</v>
      </c>
      <c r="G440" s="10">
        <f t="shared" si="88"/>
        <v>-778154</v>
      </c>
      <c r="H440" s="10">
        <f t="shared" si="89"/>
        <v>37414</v>
      </c>
      <c r="I440" s="10">
        <f t="shared" si="90"/>
        <v>4580</v>
      </c>
      <c r="J440" s="21">
        <f t="shared" si="91"/>
        <v>57994</v>
      </c>
      <c r="K440" s="21">
        <f t="shared" si="92"/>
        <v>99988</v>
      </c>
      <c r="L440" s="21"/>
      <c r="M440" s="10">
        <f t="shared" si="93"/>
        <v>390</v>
      </c>
      <c r="N440" s="10">
        <f t="shared" si="94"/>
        <v>541</v>
      </c>
      <c r="O440" s="10">
        <f t="shared" si="95"/>
        <v>470786</v>
      </c>
      <c r="P440" s="10">
        <f t="shared" si="96"/>
        <v>471717</v>
      </c>
      <c r="Q440" s="10">
        <f t="shared" si="97"/>
        <v>-47762</v>
      </c>
    </row>
    <row r="441" spans="1:117" ht="15.75" customHeight="1" x14ac:dyDescent="0.25">
      <c r="A441" s="52">
        <v>99304</v>
      </c>
      <c r="B441" s="53" t="s">
        <v>504</v>
      </c>
      <c r="C441" s="54">
        <v>24555.439999999999</v>
      </c>
      <c r="D441" s="20">
        <f t="shared" si="85"/>
        <v>6.414292482139559E-4</v>
      </c>
      <c r="E441" s="10">
        <f t="shared" si="86"/>
        <v>-220939</v>
      </c>
      <c r="F441" s="10">
        <f t="shared" si="87"/>
        <v>-61563</v>
      </c>
      <c r="G441" s="10">
        <f t="shared" si="88"/>
        <v>-354287</v>
      </c>
      <c r="H441" s="10">
        <f t="shared" si="89"/>
        <v>17034</v>
      </c>
      <c r="I441" s="10">
        <f t="shared" si="90"/>
        <v>2085</v>
      </c>
      <c r="J441" s="21">
        <f t="shared" si="91"/>
        <v>26404</v>
      </c>
      <c r="K441" s="21">
        <f t="shared" si="92"/>
        <v>45523</v>
      </c>
      <c r="L441" s="21"/>
      <c r="M441" s="10">
        <f t="shared" si="93"/>
        <v>178</v>
      </c>
      <c r="N441" s="10">
        <f t="shared" si="94"/>
        <v>246</v>
      </c>
      <c r="O441" s="10">
        <f t="shared" si="95"/>
        <v>214345</v>
      </c>
      <c r="P441" s="10">
        <f t="shared" si="96"/>
        <v>214769</v>
      </c>
      <c r="Q441" s="10">
        <f t="shared" si="97"/>
        <v>-21745</v>
      </c>
    </row>
    <row r="442" spans="1:117" ht="15.75" customHeight="1" x14ac:dyDescent="0.25">
      <c r="A442" s="52">
        <v>99311</v>
      </c>
      <c r="B442" s="53" t="s">
        <v>505</v>
      </c>
      <c r="C442" s="54">
        <v>15204.87</v>
      </c>
      <c r="D442" s="20">
        <f t="shared" si="85"/>
        <v>3.9717668806956552E-4</v>
      </c>
      <c r="E442" s="10">
        <f t="shared" si="86"/>
        <v>-136807</v>
      </c>
      <c r="F442" s="10">
        <f t="shared" si="87"/>
        <v>-38120</v>
      </c>
      <c r="G442" s="10">
        <f t="shared" si="88"/>
        <v>-219376</v>
      </c>
      <c r="H442" s="10">
        <f t="shared" si="89"/>
        <v>10548</v>
      </c>
      <c r="I442" s="10">
        <f t="shared" si="90"/>
        <v>1291</v>
      </c>
      <c r="J442" s="21">
        <f t="shared" si="91"/>
        <v>16350</v>
      </c>
      <c r="K442" s="21">
        <f t="shared" si="92"/>
        <v>28189</v>
      </c>
      <c r="L442" s="21"/>
      <c r="M442" s="10">
        <f t="shared" si="93"/>
        <v>110</v>
      </c>
      <c r="N442" s="10">
        <f t="shared" si="94"/>
        <v>153</v>
      </c>
      <c r="O442" s="10">
        <f t="shared" si="95"/>
        <v>132724</v>
      </c>
      <c r="P442" s="10">
        <f t="shared" si="96"/>
        <v>132987</v>
      </c>
      <c r="Q442" s="10">
        <f t="shared" si="97"/>
        <v>-13465</v>
      </c>
    </row>
    <row r="443" spans="1:117" ht="15.75" customHeight="1" x14ac:dyDescent="0.25">
      <c r="A443" s="52">
        <v>99312</v>
      </c>
      <c r="B443" s="53" t="s">
        <v>506</v>
      </c>
      <c r="C443" s="54">
        <v>40153.67</v>
      </c>
      <c r="D443" s="20">
        <f t="shared" si="85"/>
        <v>1.0488811587628351E-3</v>
      </c>
      <c r="E443" s="10">
        <f t="shared" si="86"/>
        <v>-361286</v>
      </c>
      <c r="F443" s="10">
        <f t="shared" si="87"/>
        <v>-100669</v>
      </c>
      <c r="G443" s="10">
        <f t="shared" si="88"/>
        <v>-579338</v>
      </c>
      <c r="H443" s="10">
        <f t="shared" si="89"/>
        <v>27855</v>
      </c>
      <c r="I443" s="10">
        <f t="shared" si="90"/>
        <v>3410</v>
      </c>
      <c r="J443" s="21">
        <f t="shared" si="91"/>
        <v>43177</v>
      </c>
      <c r="K443" s="21">
        <f t="shared" si="92"/>
        <v>74442</v>
      </c>
      <c r="L443" s="21"/>
      <c r="M443" s="10">
        <f t="shared" si="93"/>
        <v>290</v>
      </c>
      <c r="N443" s="10">
        <f t="shared" si="94"/>
        <v>403</v>
      </c>
      <c r="O443" s="10">
        <f t="shared" si="95"/>
        <v>350502</v>
      </c>
      <c r="P443" s="10">
        <f t="shared" si="96"/>
        <v>351195</v>
      </c>
      <c r="Q443" s="10">
        <f t="shared" si="97"/>
        <v>-35559</v>
      </c>
    </row>
    <row r="444" spans="1:117" ht="7.5" customHeight="1" x14ac:dyDescent="0.25">
      <c r="A444" s="22"/>
      <c r="B444" s="23"/>
      <c r="C444" s="24"/>
      <c r="D444" s="25"/>
      <c r="E444" s="26"/>
      <c r="F444" s="27"/>
      <c r="G444" s="27"/>
      <c r="I444" s="27"/>
      <c r="J444" s="27"/>
      <c r="K444" s="28"/>
      <c r="L444" s="28"/>
      <c r="M444" s="27"/>
      <c r="N444" s="27"/>
      <c r="O444" s="27"/>
      <c r="P444" s="27"/>
      <c r="Q444" s="27"/>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c r="BM444" s="23"/>
      <c r="BN444" s="23"/>
      <c r="BO444" s="23"/>
      <c r="BP444" s="23"/>
      <c r="BQ444" s="23"/>
      <c r="BR444" s="23"/>
      <c r="BS444" s="23"/>
      <c r="BT444" s="23"/>
      <c r="BU444" s="23"/>
      <c r="BV444" s="23"/>
      <c r="BW444" s="23"/>
      <c r="BX444" s="23"/>
      <c r="BY444" s="23"/>
      <c r="BZ444" s="23"/>
      <c r="CA444" s="23"/>
      <c r="CB444" s="23"/>
      <c r="CC444" s="23"/>
      <c r="CD444" s="23"/>
      <c r="CE444" s="23"/>
      <c r="CF444" s="23"/>
      <c r="CG444" s="23"/>
      <c r="CH444" s="23"/>
      <c r="CI444" s="23"/>
      <c r="CJ444" s="23"/>
      <c r="CK444" s="23"/>
      <c r="CL444" s="23"/>
      <c r="CM444" s="23"/>
      <c r="CN444" s="23"/>
      <c r="CO444" s="23"/>
      <c r="CP444" s="23"/>
      <c r="CQ444" s="23"/>
      <c r="CR444" s="23"/>
      <c r="CS444" s="23"/>
      <c r="CT444" s="23"/>
      <c r="CU444" s="23"/>
      <c r="CV444" s="23"/>
      <c r="CW444" s="23"/>
      <c r="CX444" s="23"/>
      <c r="CY444" s="23"/>
      <c r="CZ444" s="23"/>
      <c r="DA444" s="23"/>
      <c r="DB444" s="23"/>
      <c r="DC444" s="23"/>
      <c r="DD444" s="23"/>
      <c r="DE444" s="23"/>
      <c r="DF444" s="23"/>
      <c r="DG444" s="23"/>
      <c r="DH444" s="23"/>
      <c r="DI444" s="23"/>
      <c r="DJ444" s="23"/>
      <c r="DK444" s="23"/>
      <c r="DL444" s="23"/>
      <c r="DM444" s="23"/>
    </row>
    <row r="445" spans="1:117" ht="15.75" customHeight="1" thickBot="1" x14ac:dyDescent="0.3">
      <c r="B445" s="5" t="s">
        <v>11</v>
      </c>
      <c r="C445" s="47">
        <f t="shared" ref="C445:I445" si="98">SUM(C8:C443)</f>
        <v>38282382.770000003</v>
      </c>
      <c r="D445" s="30">
        <f t="shared" si="98"/>
        <v>1</v>
      </c>
      <c r="E445" s="29">
        <f t="shared" si="98"/>
        <v>-344448595</v>
      </c>
      <c r="F445" s="34">
        <f t="shared" si="98"/>
        <v>-95977256</v>
      </c>
      <c r="G445" s="34">
        <f t="shared" si="98"/>
        <v>-552339231</v>
      </c>
      <c r="H445" s="34">
        <f t="shared" si="98"/>
        <v>26556501</v>
      </c>
      <c r="I445" s="34">
        <f t="shared" si="98"/>
        <v>3250675</v>
      </c>
      <c r="J445" s="31">
        <f>SUM(J8:J444)</f>
        <v>41164781</v>
      </c>
      <c r="K445" s="31">
        <f>SUM(K8:K443)</f>
        <v>70971957</v>
      </c>
      <c r="L445" s="31"/>
      <c r="M445" s="31">
        <f>SUM(M8:M443)</f>
        <v>276840</v>
      </c>
      <c r="N445" s="31">
        <f>SUM(N8:N443)</f>
        <v>384142</v>
      </c>
      <c r="O445" s="31">
        <f>SUM(O8:O443)</f>
        <v>334167424</v>
      </c>
      <c r="P445" s="31">
        <f>SUM(P8:P443)</f>
        <v>334828406</v>
      </c>
      <c r="Q445" s="31">
        <f>SUM(Q8:Q443)</f>
        <v>-33901464</v>
      </c>
    </row>
    <row r="446" spans="1:117" ht="15.75" customHeight="1" thickTop="1" x14ac:dyDescent="0.25">
      <c r="C446" s="50"/>
      <c r="D446" s="25"/>
      <c r="E446" s="51"/>
      <c r="F446" s="27"/>
      <c r="G446" s="27"/>
      <c r="H446" s="27"/>
      <c r="I446" s="27"/>
      <c r="J446" s="24"/>
      <c r="K446" s="24"/>
      <c r="L446" s="24"/>
      <c r="M446" s="24"/>
      <c r="N446" s="24"/>
      <c r="O446" s="24"/>
      <c r="P446" s="24"/>
      <c r="Q446" s="24"/>
    </row>
    <row r="447" spans="1:117" ht="15.75" hidden="1" customHeight="1" x14ac:dyDescent="0.25">
      <c r="C447" s="48">
        <f t="shared" ref="C447:Q447" si="99">+C445-C7</f>
        <v>0</v>
      </c>
      <c r="D447" s="48">
        <f t="shared" si="99"/>
        <v>0</v>
      </c>
      <c r="E447" s="48">
        <f t="shared" si="99"/>
        <v>0</v>
      </c>
      <c r="F447" s="48">
        <f t="shared" si="99"/>
        <v>0</v>
      </c>
      <c r="G447" s="48">
        <f t="shared" si="99"/>
        <v>0</v>
      </c>
      <c r="H447" s="48">
        <f t="shared" si="99"/>
        <v>0</v>
      </c>
      <c r="I447" s="48">
        <f t="shared" si="99"/>
        <v>0</v>
      </c>
      <c r="J447" s="48">
        <f t="shared" si="99"/>
        <v>0</v>
      </c>
      <c r="K447" s="48">
        <f t="shared" si="99"/>
        <v>0</v>
      </c>
      <c r="L447" s="48">
        <f t="shared" si="99"/>
        <v>0</v>
      </c>
      <c r="M447" s="48">
        <f t="shared" si="99"/>
        <v>0</v>
      </c>
      <c r="N447" s="48">
        <f t="shared" si="99"/>
        <v>0</v>
      </c>
      <c r="O447" s="48">
        <f t="shared" si="99"/>
        <v>0</v>
      </c>
      <c r="P447" s="48">
        <f t="shared" si="99"/>
        <v>0</v>
      </c>
      <c r="Q447" s="48">
        <f t="shared" si="99"/>
        <v>0</v>
      </c>
      <c r="R447" s="49"/>
    </row>
    <row r="448" spans="1:117" ht="15.75" customHeight="1" x14ac:dyDescent="0.25">
      <c r="D448" s="9"/>
      <c r="F448" s="9"/>
      <c r="G448" s="9"/>
      <c r="H448" s="9"/>
      <c r="I448" s="9"/>
      <c r="J448" s="9"/>
    </row>
    <row r="449" spans="1:18" ht="57" customHeight="1" x14ac:dyDescent="0.25">
      <c r="A449" s="58" t="s">
        <v>19</v>
      </c>
      <c r="B449" s="58"/>
      <c r="C449" s="58"/>
      <c r="D449" s="58"/>
      <c r="E449" s="44"/>
      <c r="F449" s="9"/>
      <c r="G449" s="9"/>
      <c r="H449" s="9"/>
      <c r="I449" s="9"/>
      <c r="J449" s="9"/>
      <c r="R449" s="9"/>
    </row>
    <row r="450" spans="1:18" x14ac:dyDescent="0.25">
      <c r="A450" s="39" t="s">
        <v>18</v>
      </c>
      <c r="B450" s="38"/>
      <c r="C450" s="36"/>
      <c r="D450" s="20"/>
      <c r="E450" s="36"/>
      <c r="F450" s="5"/>
      <c r="G450" s="5"/>
      <c r="H450" s="5"/>
      <c r="I450" s="5"/>
      <c r="J450" s="5"/>
      <c r="K450" s="5"/>
      <c r="L450" s="5"/>
      <c r="M450" s="5"/>
      <c r="N450" s="5"/>
      <c r="O450" s="5"/>
      <c r="P450" s="5"/>
      <c r="Q450" s="5"/>
    </row>
    <row r="451" spans="1:18" ht="72" customHeight="1" x14ac:dyDescent="0.25">
      <c r="A451" s="59" t="s">
        <v>20</v>
      </c>
      <c r="B451" s="59"/>
      <c r="C451" s="59"/>
      <c r="D451" s="59"/>
      <c r="E451" s="45"/>
      <c r="F451" s="5"/>
      <c r="G451" s="5"/>
      <c r="H451" s="5"/>
      <c r="I451" s="5"/>
      <c r="J451" s="5"/>
      <c r="K451" s="5"/>
      <c r="L451" s="5"/>
      <c r="M451" s="5"/>
      <c r="N451" s="5"/>
      <c r="O451" s="5"/>
      <c r="P451" s="5"/>
      <c r="Q451" s="5"/>
    </row>
    <row r="452" spans="1:18" x14ac:dyDescent="0.25">
      <c r="A452" s="41" t="s">
        <v>17</v>
      </c>
    </row>
    <row r="453" spans="1:18" x14ac:dyDescent="0.25">
      <c r="A453" s="37"/>
      <c r="B453" s="38"/>
      <c r="C453" s="36"/>
      <c r="D453" s="20"/>
      <c r="E453" s="36"/>
    </row>
    <row r="454" spans="1:18" x14ac:dyDescent="0.25">
      <c r="A454" s="39"/>
      <c r="B454" s="38"/>
      <c r="C454" s="36"/>
      <c r="D454" s="20"/>
      <c r="E454" s="36"/>
    </row>
    <row r="455" spans="1:18" x14ac:dyDescent="0.25">
      <c r="A455" s="39"/>
      <c r="B455" s="38"/>
      <c r="C455" s="36"/>
      <c r="D455" s="20"/>
      <c r="E455" s="36"/>
    </row>
    <row r="456" spans="1:18" x14ac:dyDescent="0.25">
      <c r="A456" s="32"/>
    </row>
  </sheetData>
  <autoFilter ref="A6:Q443" xr:uid="{00000000-0009-0000-0000-000000000000}"/>
  <mergeCells count="6">
    <mergeCell ref="M4:P4"/>
    <mergeCell ref="M5:P5"/>
    <mergeCell ref="A449:D449"/>
    <mergeCell ref="A451:D451"/>
    <mergeCell ref="H4:K4"/>
    <mergeCell ref="H5:K5"/>
  </mergeCells>
  <pageMargins left="0.36" right="0.25" top="0.63" bottom="1.4" header="0.6" footer="0.6"/>
  <pageSetup scale="83" firstPageNumber="120" fitToHeight="0" pageOrder="overThenDown" orientation="portrait" useFirstPageNumber="1" r:id="rId1"/>
  <headerFooter differentOddEven="1" scaleWithDoc="0">
    <oddHeader>&amp;C&amp;"Bookman Old Style,Regular"&amp;4   &amp;10________________________________________________________________________________________________________________</oddHeader>
    <oddFooter xml:space="preserve">&amp;C&amp;"Bookman Old Style,Regular"
</oddFooter>
    <evenHeader>&amp;C&amp;"Bookman Old Style,Regular"&amp;4   &amp;10________________________________________________________________________________________________________________&amp;R&amp;"Bookman Old Style,Bold"Schedule 3</even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Protection Occupations</vt:lpstr>
      <vt:lpstr>'Protection Occupations'!Print_Area</vt:lpstr>
      <vt:lpstr>'Protection Occupations'!Print_Titles</vt:lpstr>
    </vt:vector>
  </TitlesOfParts>
  <Company>Office of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Teachout</dc:creator>
  <cp:lastModifiedBy>jlloyd</cp:lastModifiedBy>
  <cp:lastPrinted>2016-04-22T15:23:34Z</cp:lastPrinted>
  <dcterms:created xsi:type="dcterms:W3CDTF">2015-06-26T18:47:52Z</dcterms:created>
  <dcterms:modified xsi:type="dcterms:W3CDTF">2022-04-13T12:18:37Z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bName">
    <vt:lpwstr>PBC Report Information</vt:lpwstr>
  </property>
  <property fmtid="{D5CDD505-2E9C-101B-9397-08002B2CF9AE}" pid="3" name="tabIndex">
    <vt:lpwstr>1500</vt:lpwstr>
  </property>
  <property fmtid="{D5CDD505-2E9C-101B-9397-08002B2CF9AE}" pid="4" name="workpaperIndex">
    <vt:lpwstr>1500.025</vt:lpwstr>
  </property>
</Properties>
</file>