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jlloyd\Documents\GASB68\"/>
    </mc:Choice>
  </mc:AlternateContent>
  <xr:revisionPtr revIDLastSave="0" documentId="13_ncr:1_{B46E2512-3C74-4C65-9D27-FEDAE2878E1A}" xr6:coauthVersionLast="46" xr6:coauthVersionMax="46" xr10:uidLastSave="{00000000-0000-0000-0000-000000000000}"/>
  <bookViews>
    <workbookView xWindow="-108" yWindow="-108" windowWidth="23256" windowHeight="12576" xr2:uid="{00000000-000D-0000-FFFF-FFFF00000000}"/>
  </bookViews>
  <sheets>
    <sheet name="Protection Occupations" sheetId="1" r:id="rId1"/>
  </sheets>
  <definedNames>
    <definedName name="_xlnm._FilterDatabase" localSheetId="0" hidden="1">'Protection Occupations'!$A$8:$Q$453</definedName>
    <definedName name="_xlnm.Print_Area" localSheetId="0">'Protection Occupations'!$A$6:$Q$461</definedName>
    <definedName name="_xlnm.Print_Titles" localSheetId="0">'Protection Occupations'!$6:$10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56" i="1" l="1"/>
  <c r="D453" i="1"/>
  <c r="D452" i="1"/>
  <c r="N452" i="1" s="1"/>
  <c r="D451" i="1"/>
  <c r="O451" i="1" s="1"/>
  <c r="D450" i="1"/>
  <c r="G450" i="1" s="1"/>
  <c r="D449" i="1"/>
  <c r="M449" i="1" s="1"/>
  <c r="D448" i="1"/>
  <c r="E448" i="1" s="1"/>
  <c r="D447" i="1"/>
  <c r="D446" i="1"/>
  <c r="E446" i="1" s="1"/>
  <c r="D445" i="1"/>
  <c r="M445" i="1" s="1"/>
  <c r="D444" i="1"/>
  <c r="N444" i="1" s="1"/>
  <c r="D443" i="1"/>
  <c r="O443" i="1" s="1"/>
  <c r="D442" i="1"/>
  <c r="D441" i="1"/>
  <c r="M441" i="1" s="1"/>
  <c r="D440" i="1"/>
  <c r="D439" i="1"/>
  <c r="O439" i="1" s="1"/>
  <c r="D438" i="1"/>
  <c r="O438" i="1" s="1"/>
  <c r="D437" i="1"/>
  <c r="D436" i="1"/>
  <c r="N436" i="1" s="1"/>
  <c r="D435" i="1"/>
  <c r="F435" i="1" s="1"/>
  <c r="D434" i="1"/>
  <c r="G434" i="1" s="1"/>
  <c r="D433" i="1"/>
  <c r="M433" i="1" s="1"/>
  <c r="D432" i="1"/>
  <c r="N432" i="1" s="1"/>
  <c r="D431" i="1"/>
  <c r="D430" i="1"/>
  <c r="O430" i="1" s="1"/>
  <c r="D429" i="1"/>
  <c r="J429" i="1" s="1"/>
  <c r="D428" i="1"/>
  <c r="N428" i="1" s="1"/>
  <c r="D427" i="1"/>
  <c r="O427" i="1" s="1"/>
  <c r="D426" i="1"/>
  <c r="G426" i="1" s="1"/>
  <c r="D425" i="1"/>
  <c r="F425" i="1" s="1"/>
  <c r="D424" i="1"/>
  <c r="M424" i="1" s="1"/>
  <c r="D423" i="1"/>
  <c r="D422" i="1"/>
  <c r="F422" i="1" s="1"/>
  <c r="D421" i="1"/>
  <c r="D420" i="1"/>
  <c r="N420" i="1" s="1"/>
  <c r="D419" i="1"/>
  <c r="D418" i="1"/>
  <c r="G418" i="1" s="1"/>
  <c r="D417" i="1"/>
  <c r="D416" i="1"/>
  <c r="M416" i="1" s="1"/>
  <c r="D415" i="1"/>
  <c r="I415" i="1" s="1"/>
  <c r="D414" i="1"/>
  <c r="F414" i="1" s="1"/>
  <c r="D413" i="1"/>
  <c r="O413" i="1" s="1"/>
  <c r="D412" i="1"/>
  <c r="N412" i="1" s="1"/>
  <c r="D411" i="1"/>
  <c r="O411" i="1" s="1"/>
  <c r="D410" i="1"/>
  <c r="E410" i="1" s="1"/>
  <c r="D409" i="1"/>
  <c r="M409" i="1" s="1"/>
  <c r="D408" i="1"/>
  <c r="F408" i="1" s="1"/>
  <c r="D407" i="1"/>
  <c r="G407" i="1" s="1"/>
  <c r="D406" i="1"/>
  <c r="J406" i="1" s="1"/>
  <c r="D405" i="1"/>
  <c r="M405" i="1" s="1"/>
  <c r="D404" i="1"/>
  <c r="Q404" i="1" s="1"/>
  <c r="D403" i="1"/>
  <c r="D402" i="1"/>
  <c r="F402" i="1" s="1"/>
  <c r="D401" i="1"/>
  <c r="M401" i="1" s="1"/>
  <c r="D400" i="1"/>
  <c r="O400" i="1" s="1"/>
  <c r="D399" i="1"/>
  <c r="M399" i="1" s="1"/>
  <c r="D398" i="1"/>
  <c r="O398" i="1" s="1"/>
  <c r="D397" i="1"/>
  <c r="D396" i="1"/>
  <c r="N396" i="1" s="1"/>
  <c r="D395" i="1"/>
  <c r="D394" i="1"/>
  <c r="M394" i="1" s="1"/>
  <c r="D393" i="1"/>
  <c r="E393" i="1" s="1"/>
  <c r="D392" i="1"/>
  <c r="O392" i="1" s="1"/>
  <c r="D391" i="1"/>
  <c r="D390" i="1"/>
  <c r="J390" i="1" s="1"/>
  <c r="D389" i="1"/>
  <c r="N389" i="1" s="1"/>
  <c r="D388" i="1"/>
  <c r="N388" i="1" s="1"/>
  <c r="D387" i="1"/>
  <c r="G387" i="1" s="1"/>
  <c r="D386" i="1"/>
  <c r="D385" i="1"/>
  <c r="N385" i="1" s="1"/>
  <c r="D384" i="1"/>
  <c r="O384" i="1" s="1"/>
  <c r="D383" i="1"/>
  <c r="O383" i="1" s="1"/>
  <c r="D382" i="1"/>
  <c r="J382" i="1" s="1"/>
  <c r="D381" i="1"/>
  <c r="N381" i="1" s="1"/>
  <c r="D380" i="1"/>
  <c r="Q380" i="1" s="1"/>
  <c r="D379" i="1"/>
  <c r="D378" i="1"/>
  <c r="O378" i="1" s="1"/>
  <c r="D377" i="1"/>
  <c r="N377" i="1" s="1"/>
  <c r="D376" i="1"/>
  <c r="D375" i="1"/>
  <c r="D374" i="1"/>
  <c r="D373" i="1"/>
  <c r="H373" i="1" s="1"/>
  <c r="D372" i="1"/>
  <c r="D371" i="1"/>
  <c r="G371" i="1" s="1"/>
  <c r="D370" i="1"/>
  <c r="M370" i="1" s="1"/>
  <c r="D369" i="1"/>
  <c r="M369" i="1" s="1"/>
  <c r="D368" i="1"/>
  <c r="D367" i="1"/>
  <c r="O367" i="1" s="1"/>
  <c r="D366" i="1"/>
  <c r="O366" i="1" s="1"/>
  <c r="D365" i="1"/>
  <c r="H365" i="1" s="1"/>
  <c r="D364" i="1"/>
  <c r="H364" i="1" s="1"/>
  <c r="D363" i="1"/>
  <c r="G363" i="1" s="1"/>
  <c r="D362" i="1"/>
  <c r="M362" i="1" s="1"/>
  <c r="D361" i="1"/>
  <c r="D360" i="1"/>
  <c r="Q360" i="1" s="1"/>
  <c r="D359" i="1"/>
  <c r="E359" i="1" s="1"/>
  <c r="D358" i="1"/>
  <c r="J358" i="1" s="1"/>
  <c r="D357" i="1"/>
  <c r="Q357" i="1" s="1"/>
  <c r="D356" i="1"/>
  <c r="J356" i="1" s="1"/>
  <c r="D355" i="1"/>
  <c r="E355" i="1" s="1"/>
  <c r="D354" i="1"/>
  <c r="D353" i="1"/>
  <c r="Q353" i="1" s="1"/>
  <c r="D352" i="1"/>
  <c r="Q352" i="1" s="1"/>
  <c r="D351" i="1"/>
  <c r="D350" i="1"/>
  <c r="D349" i="1"/>
  <c r="M349" i="1" s="1"/>
  <c r="D348" i="1"/>
  <c r="D347" i="1"/>
  <c r="O347" i="1" s="1"/>
  <c r="D346" i="1"/>
  <c r="D345" i="1"/>
  <c r="D344" i="1"/>
  <c r="D343" i="1"/>
  <c r="N343" i="1" s="1"/>
  <c r="D342" i="1"/>
  <c r="O342" i="1" s="1"/>
  <c r="D341" i="1"/>
  <c r="N341" i="1" s="1"/>
  <c r="D340" i="1"/>
  <c r="N340" i="1" s="1"/>
  <c r="D339" i="1"/>
  <c r="D338" i="1"/>
  <c r="O338" i="1" s="1"/>
  <c r="D337" i="1"/>
  <c r="J337" i="1" s="1"/>
  <c r="D336" i="1"/>
  <c r="I336" i="1" s="1"/>
  <c r="D335" i="1"/>
  <c r="E335" i="1" s="1"/>
  <c r="D334" i="1"/>
  <c r="D333" i="1"/>
  <c r="E333" i="1" s="1"/>
  <c r="D332" i="1"/>
  <c r="M332" i="1" s="1"/>
  <c r="D331" i="1"/>
  <c r="D330" i="1"/>
  <c r="E330" i="1" s="1"/>
  <c r="D329" i="1"/>
  <c r="D328" i="1"/>
  <c r="N328" i="1" s="1"/>
  <c r="D327" i="1"/>
  <c r="D326" i="1"/>
  <c r="M326" i="1" s="1"/>
  <c r="D325" i="1"/>
  <c r="M325" i="1" s="1"/>
  <c r="D324" i="1"/>
  <c r="J324" i="1" s="1"/>
  <c r="D323" i="1"/>
  <c r="O323" i="1" s="1"/>
  <c r="D322" i="1"/>
  <c r="E322" i="1" s="1"/>
  <c r="D321" i="1"/>
  <c r="I321" i="1" s="1"/>
  <c r="D320" i="1"/>
  <c r="H320" i="1" s="1"/>
  <c r="D319" i="1"/>
  <c r="M319" i="1" s="1"/>
  <c r="D318" i="1"/>
  <c r="M318" i="1" s="1"/>
  <c r="D317" i="1"/>
  <c r="M317" i="1" s="1"/>
  <c r="D316" i="1"/>
  <c r="E316" i="1" s="1"/>
  <c r="D315" i="1"/>
  <c r="I315" i="1" s="1"/>
  <c r="D314" i="1"/>
  <c r="E314" i="1" s="1"/>
  <c r="D313" i="1"/>
  <c r="J313" i="1" s="1"/>
  <c r="D312" i="1"/>
  <c r="N312" i="1" s="1"/>
  <c r="D311" i="1"/>
  <c r="N311" i="1" s="1"/>
  <c r="D310" i="1"/>
  <c r="M310" i="1" s="1"/>
  <c r="D309" i="1"/>
  <c r="M309" i="1" s="1"/>
  <c r="D308" i="1"/>
  <c r="E308" i="1" s="1"/>
  <c r="D307" i="1"/>
  <c r="Q307" i="1" s="1"/>
  <c r="D306" i="1"/>
  <c r="D305" i="1"/>
  <c r="M305" i="1" s="1"/>
  <c r="D304" i="1"/>
  <c r="Q304" i="1" s="1"/>
  <c r="D303" i="1"/>
  <c r="F303" i="1" s="1"/>
  <c r="D302" i="1"/>
  <c r="M302" i="1" s="1"/>
  <c r="D301" i="1"/>
  <c r="M301" i="1" s="1"/>
  <c r="D300" i="1"/>
  <c r="N300" i="1" s="1"/>
  <c r="D299" i="1"/>
  <c r="D298" i="1"/>
  <c r="O298" i="1" s="1"/>
  <c r="D297" i="1"/>
  <c r="D296" i="1"/>
  <c r="N296" i="1" s="1"/>
  <c r="D295" i="1"/>
  <c r="E295" i="1" s="1"/>
  <c r="D294" i="1"/>
  <c r="E294" i="1" s="1"/>
  <c r="D293" i="1"/>
  <c r="D292" i="1"/>
  <c r="N292" i="1" s="1"/>
  <c r="D291" i="1"/>
  <c r="O291" i="1" s="1"/>
  <c r="D290" i="1"/>
  <c r="D289" i="1"/>
  <c r="D288" i="1"/>
  <c r="N288" i="1" s="1"/>
  <c r="D287" i="1"/>
  <c r="F287" i="1" s="1"/>
  <c r="D286" i="1"/>
  <c r="G286" i="1" s="1"/>
  <c r="D285" i="1"/>
  <c r="E285" i="1" s="1"/>
  <c r="D284" i="1"/>
  <c r="D283" i="1"/>
  <c r="O283" i="1" s="1"/>
  <c r="D282" i="1"/>
  <c r="D281" i="1"/>
  <c r="J281" i="1" s="1"/>
  <c r="D280" i="1"/>
  <c r="M280" i="1" s="1"/>
  <c r="D279" i="1"/>
  <c r="O279" i="1" s="1"/>
  <c r="D278" i="1"/>
  <c r="G278" i="1" s="1"/>
  <c r="D277" i="1"/>
  <c r="M277" i="1" s="1"/>
  <c r="D276" i="1"/>
  <c r="E276" i="1" s="1"/>
  <c r="D275" i="1"/>
  <c r="O275" i="1" s="1"/>
  <c r="D274" i="1"/>
  <c r="N274" i="1" s="1"/>
  <c r="D273" i="1"/>
  <c r="D272" i="1"/>
  <c r="M272" i="1" s="1"/>
  <c r="D271" i="1"/>
  <c r="N271" i="1" s="1"/>
  <c r="D270" i="1"/>
  <c r="G270" i="1" s="1"/>
  <c r="D269" i="1"/>
  <c r="M269" i="1" s="1"/>
  <c r="D268" i="1"/>
  <c r="D267" i="1"/>
  <c r="O267" i="1" s="1"/>
  <c r="D266" i="1"/>
  <c r="F266" i="1" s="1"/>
  <c r="D265" i="1"/>
  <c r="M265" i="1" s="1"/>
  <c r="D264" i="1"/>
  <c r="M264" i="1" s="1"/>
  <c r="D263" i="1"/>
  <c r="D262" i="1"/>
  <c r="G262" i="1" s="1"/>
  <c r="D261" i="1"/>
  <c r="M261" i="1" s="1"/>
  <c r="D260" i="1"/>
  <c r="N260" i="1" s="1"/>
  <c r="D259" i="1"/>
  <c r="N259" i="1" s="1"/>
  <c r="D258" i="1"/>
  <c r="O258" i="1" s="1"/>
  <c r="D257" i="1"/>
  <c r="I257" i="1" s="1"/>
  <c r="D256" i="1"/>
  <c r="M256" i="1" s="1"/>
  <c r="D255" i="1"/>
  <c r="D254" i="1"/>
  <c r="Q254" i="1" s="1"/>
  <c r="D253" i="1"/>
  <c r="G253" i="1" s="1"/>
  <c r="D252" i="1"/>
  <c r="M252" i="1" s="1"/>
  <c r="D251" i="1"/>
  <c r="F251" i="1" s="1"/>
  <c r="D250" i="1"/>
  <c r="F250" i="1" s="1"/>
  <c r="D249" i="1"/>
  <c r="E249" i="1" s="1"/>
  <c r="D248" i="1"/>
  <c r="M248" i="1" s="1"/>
  <c r="D247" i="1"/>
  <c r="M247" i="1" s="1"/>
  <c r="D246" i="1"/>
  <c r="D245" i="1"/>
  <c r="O245" i="1" s="1"/>
  <c r="D244" i="1"/>
  <c r="G244" i="1" s="1"/>
  <c r="D243" i="1"/>
  <c r="D242" i="1"/>
  <c r="D241" i="1"/>
  <c r="E241" i="1" s="1"/>
  <c r="D240" i="1"/>
  <c r="M240" i="1" s="1"/>
  <c r="D239" i="1"/>
  <c r="M239" i="1" s="1"/>
  <c r="D238" i="1"/>
  <c r="E238" i="1" s="1"/>
  <c r="D237" i="1"/>
  <c r="O237" i="1" s="1"/>
  <c r="D236" i="1"/>
  <c r="D235" i="1"/>
  <c r="I235" i="1" s="1"/>
  <c r="D234" i="1"/>
  <c r="D233" i="1"/>
  <c r="F233" i="1" s="1"/>
  <c r="D232" i="1"/>
  <c r="M232" i="1" s="1"/>
  <c r="D231" i="1"/>
  <c r="M231" i="1" s="1"/>
  <c r="D230" i="1"/>
  <c r="Q230" i="1" s="1"/>
  <c r="D229" i="1"/>
  <c r="I229" i="1" s="1"/>
  <c r="D228" i="1"/>
  <c r="D227" i="1"/>
  <c r="D226" i="1"/>
  <c r="Q226" i="1" s="1"/>
  <c r="D225" i="1"/>
  <c r="D224" i="1"/>
  <c r="M224" i="1" s="1"/>
  <c r="D223" i="1"/>
  <c r="M223" i="1" s="1"/>
  <c r="D222" i="1"/>
  <c r="D221" i="1"/>
  <c r="O221" i="1" s="1"/>
  <c r="D220" i="1"/>
  <c r="E220" i="1" s="1"/>
  <c r="D219" i="1"/>
  <c r="D218" i="1"/>
  <c r="F218" i="1" s="1"/>
  <c r="D217" i="1"/>
  <c r="E217" i="1" s="1"/>
  <c r="D216" i="1"/>
  <c r="D215" i="1"/>
  <c r="M215" i="1" s="1"/>
  <c r="D214" i="1"/>
  <c r="E214" i="1" s="1"/>
  <c r="D213" i="1"/>
  <c r="O213" i="1" s="1"/>
  <c r="D212" i="1"/>
  <c r="E212" i="1" s="1"/>
  <c r="D211" i="1"/>
  <c r="I211" i="1" s="1"/>
  <c r="D210" i="1"/>
  <c r="F210" i="1" s="1"/>
  <c r="D209" i="1"/>
  <c r="I209" i="1" s="1"/>
  <c r="D208" i="1"/>
  <c r="M208" i="1" s="1"/>
  <c r="D207" i="1"/>
  <c r="M207" i="1" s="1"/>
  <c r="D206" i="1"/>
  <c r="E206" i="1" s="1"/>
  <c r="D205" i="1"/>
  <c r="E205" i="1" s="1"/>
  <c r="D204" i="1"/>
  <c r="G204" i="1" s="1"/>
  <c r="D203" i="1"/>
  <c r="D202" i="1"/>
  <c r="D201" i="1"/>
  <c r="D200" i="1"/>
  <c r="E200" i="1" s="1"/>
  <c r="D199" i="1"/>
  <c r="M199" i="1" s="1"/>
  <c r="D198" i="1"/>
  <c r="D197" i="1"/>
  <c r="O197" i="1" s="1"/>
  <c r="D196" i="1"/>
  <c r="D195" i="1"/>
  <c r="D194" i="1"/>
  <c r="D193" i="1"/>
  <c r="E193" i="1" s="1"/>
  <c r="D192" i="1"/>
  <c r="D191" i="1"/>
  <c r="D190" i="1"/>
  <c r="Q190" i="1" s="1"/>
  <c r="D189" i="1"/>
  <c r="E189" i="1" s="1"/>
  <c r="D188" i="1"/>
  <c r="E188" i="1" s="1"/>
  <c r="D187" i="1"/>
  <c r="D186" i="1"/>
  <c r="F186" i="1" s="1"/>
  <c r="D185" i="1"/>
  <c r="E185" i="1" s="1"/>
  <c r="D184" i="1"/>
  <c r="F184" i="1" s="1"/>
  <c r="D183" i="1"/>
  <c r="M183" i="1" s="1"/>
  <c r="D182" i="1"/>
  <c r="Q182" i="1" s="1"/>
  <c r="D181" i="1"/>
  <c r="D180" i="1"/>
  <c r="O180" i="1" s="1"/>
  <c r="D179" i="1"/>
  <c r="G179" i="1" s="1"/>
  <c r="D178" i="1"/>
  <c r="F178" i="1" s="1"/>
  <c r="D177" i="1"/>
  <c r="D176" i="1"/>
  <c r="G176" i="1" s="1"/>
  <c r="D175" i="1"/>
  <c r="E175" i="1" s="1"/>
  <c r="D174" i="1"/>
  <c r="Q174" i="1" s="1"/>
  <c r="D173" i="1"/>
  <c r="D172" i="1"/>
  <c r="D171" i="1"/>
  <c r="I171" i="1" s="1"/>
  <c r="D170" i="1"/>
  <c r="O170" i="1" s="1"/>
  <c r="D169" i="1"/>
  <c r="D168" i="1"/>
  <c r="D167" i="1"/>
  <c r="D166" i="1"/>
  <c r="Q166" i="1" s="1"/>
  <c r="D165" i="1"/>
  <c r="M165" i="1" s="1"/>
  <c r="D164" i="1"/>
  <c r="M164" i="1" s="1"/>
  <c r="D163" i="1"/>
  <c r="O163" i="1" s="1"/>
  <c r="D162" i="1"/>
  <c r="G162" i="1" s="1"/>
  <c r="D161" i="1"/>
  <c r="J161" i="1" s="1"/>
  <c r="D160" i="1"/>
  <c r="D159" i="1"/>
  <c r="O159" i="1" s="1"/>
  <c r="D158" i="1"/>
  <c r="G158" i="1" s="1"/>
  <c r="D157" i="1"/>
  <c r="D156" i="1"/>
  <c r="J156" i="1" s="1"/>
  <c r="D155" i="1"/>
  <c r="O155" i="1" s="1"/>
  <c r="D154" i="1"/>
  <c r="G154" i="1" s="1"/>
  <c r="D153" i="1"/>
  <c r="D152" i="1"/>
  <c r="N152" i="1" s="1"/>
  <c r="D151" i="1"/>
  <c r="O151" i="1" s="1"/>
  <c r="D150" i="1"/>
  <c r="G150" i="1" s="1"/>
  <c r="D149" i="1"/>
  <c r="M149" i="1" s="1"/>
  <c r="D148" i="1"/>
  <c r="D147" i="1"/>
  <c r="O147" i="1" s="1"/>
  <c r="D146" i="1"/>
  <c r="O146" i="1" s="1"/>
  <c r="D145" i="1"/>
  <c r="D144" i="1"/>
  <c r="Q144" i="1" s="1"/>
  <c r="D143" i="1"/>
  <c r="E143" i="1" s="1"/>
  <c r="D142" i="1"/>
  <c r="G142" i="1" s="1"/>
  <c r="D141" i="1"/>
  <c r="M141" i="1" s="1"/>
  <c r="D140" i="1"/>
  <c r="J140" i="1" s="1"/>
  <c r="D139" i="1"/>
  <c r="O139" i="1" s="1"/>
  <c r="D138" i="1"/>
  <c r="O138" i="1" s="1"/>
  <c r="D137" i="1"/>
  <c r="D136" i="1"/>
  <c r="M136" i="1" s="1"/>
  <c r="D135" i="1"/>
  <c r="O135" i="1" s="1"/>
  <c r="D134" i="1"/>
  <c r="G134" i="1" s="1"/>
  <c r="D133" i="1"/>
  <c r="F133" i="1" s="1"/>
  <c r="D132" i="1"/>
  <c r="D131" i="1"/>
  <c r="O131" i="1" s="1"/>
  <c r="D130" i="1"/>
  <c r="O130" i="1" s="1"/>
  <c r="D129" i="1"/>
  <c r="D128" i="1"/>
  <c r="O128" i="1" s="1"/>
  <c r="D127" i="1"/>
  <c r="M127" i="1" s="1"/>
  <c r="D126" i="1"/>
  <c r="D125" i="1"/>
  <c r="D124" i="1"/>
  <c r="Q124" i="1" s="1"/>
  <c r="D123" i="1"/>
  <c r="E123" i="1" s="1"/>
  <c r="D122" i="1"/>
  <c r="J122" i="1" s="1"/>
  <c r="D121" i="1"/>
  <c r="J121" i="1" s="1"/>
  <c r="D120" i="1"/>
  <c r="M120" i="1" s="1"/>
  <c r="D119" i="1"/>
  <c r="M119" i="1" s="1"/>
  <c r="D118" i="1"/>
  <c r="G118" i="1" s="1"/>
  <c r="D117" i="1"/>
  <c r="M117" i="1" s="1"/>
  <c r="D116" i="1"/>
  <c r="O116" i="1" s="1"/>
  <c r="D115" i="1"/>
  <c r="O115" i="1" s="1"/>
  <c r="D114" i="1"/>
  <c r="I114" i="1" s="1"/>
  <c r="D113" i="1"/>
  <c r="D112" i="1"/>
  <c r="D111" i="1"/>
  <c r="N111" i="1" s="1"/>
  <c r="D110" i="1"/>
  <c r="M110" i="1" s="1"/>
  <c r="D109" i="1"/>
  <c r="D108" i="1"/>
  <c r="I108" i="1" s="1"/>
  <c r="D107" i="1"/>
  <c r="M107" i="1" s="1"/>
  <c r="D106" i="1"/>
  <c r="G106" i="1" s="1"/>
  <c r="D105" i="1"/>
  <c r="M105" i="1" s="1"/>
  <c r="D104" i="1"/>
  <c r="O104" i="1" s="1"/>
  <c r="D103" i="1"/>
  <c r="J103" i="1" s="1"/>
  <c r="D102" i="1"/>
  <c r="N102" i="1" s="1"/>
  <c r="D101" i="1"/>
  <c r="M101" i="1" s="1"/>
  <c r="D100" i="1"/>
  <c r="D99" i="1"/>
  <c r="O99" i="1" s="1"/>
  <c r="D98" i="1"/>
  <c r="M98" i="1" s="1"/>
  <c r="D97" i="1"/>
  <c r="M97" i="1" s="1"/>
  <c r="D96" i="1"/>
  <c r="N96" i="1" s="1"/>
  <c r="D95" i="1"/>
  <c r="N95" i="1" s="1"/>
  <c r="D94" i="1"/>
  <c r="G94" i="1" s="1"/>
  <c r="D93" i="1"/>
  <c r="M93" i="1" s="1"/>
  <c r="D92" i="1"/>
  <c r="E92" i="1" s="1"/>
  <c r="D91" i="1"/>
  <c r="O91" i="1" s="1"/>
  <c r="D90" i="1"/>
  <c r="D89" i="1"/>
  <c r="M89" i="1" s="1"/>
  <c r="D88" i="1"/>
  <c r="N88" i="1" s="1"/>
  <c r="D87" i="1"/>
  <c r="F87" i="1" s="1"/>
  <c r="D86" i="1"/>
  <c r="G86" i="1" s="1"/>
  <c r="D85" i="1"/>
  <c r="M85" i="1" s="1"/>
  <c r="D84" i="1"/>
  <c r="N84" i="1" s="1"/>
  <c r="D83" i="1"/>
  <c r="O83" i="1" s="1"/>
  <c r="D82" i="1"/>
  <c r="O82" i="1" s="1"/>
  <c r="D81" i="1"/>
  <c r="D80" i="1"/>
  <c r="N80" i="1" s="1"/>
  <c r="D79" i="1"/>
  <c r="O79" i="1" s="1"/>
  <c r="D78" i="1"/>
  <c r="G78" i="1" s="1"/>
  <c r="D77" i="1"/>
  <c r="D76" i="1"/>
  <c r="J76" i="1" s="1"/>
  <c r="D75" i="1"/>
  <c r="O75" i="1" s="1"/>
  <c r="D74" i="1"/>
  <c r="H74" i="1" s="1"/>
  <c r="D73" i="1"/>
  <c r="D72" i="1"/>
  <c r="M72" i="1" s="1"/>
  <c r="D71" i="1"/>
  <c r="M71" i="1" s="1"/>
  <c r="D70" i="1"/>
  <c r="Q70" i="1" s="1"/>
  <c r="D69" i="1"/>
  <c r="M69" i="1" s="1"/>
  <c r="D68" i="1"/>
  <c r="E68" i="1" s="1"/>
  <c r="D67" i="1"/>
  <c r="Q67" i="1" s="1"/>
  <c r="D66" i="1"/>
  <c r="D65" i="1"/>
  <c r="D64" i="1"/>
  <c r="M64" i="1" s="1"/>
  <c r="D63" i="1"/>
  <c r="N63" i="1" s="1"/>
  <c r="D62" i="1"/>
  <c r="M62" i="1" s="1"/>
  <c r="D61" i="1"/>
  <c r="I61" i="1" s="1"/>
  <c r="D60" i="1"/>
  <c r="N60" i="1" s="1"/>
  <c r="D59" i="1"/>
  <c r="M59" i="1" s="1"/>
  <c r="D58" i="1"/>
  <c r="D57" i="1"/>
  <c r="D56" i="1"/>
  <c r="M56" i="1" s="1"/>
  <c r="D55" i="1"/>
  <c r="M55" i="1" s="1"/>
  <c r="D54" i="1"/>
  <c r="N54" i="1" s="1"/>
  <c r="D53" i="1"/>
  <c r="N53" i="1" s="1"/>
  <c r="D52" i="1"/>
  <c r="N52" i="1" s="1"/>
  <c r="D51" i="1"/>
  <c r="D50" i="1"/>
  <c r="J50" i="1" s="1"/>
  <c r="D49" i="1"/>
  <c r="J49" i="1" s="1"/>
  <c r="D48" i="1"/>
  <c r="M48" i="1" s="1"/>
  <c r="D47" i="1"/>
  <c r="N47" i="1" s="1"/>
  <c r="D46" i="1"/>
  <c r="I46" i="1" s="1"/>
  <c r="D45" i="1"/>
  <c r="D44" i="1"/>
  <c r="M44" i="1" s="1"/>
  <c r="D43" i="1"/>
  <c r="Q43" i="1" s="1"/>
  <c r="D42" i="1"/>
  <c r="E42" i="1" s="1"/>
  <c r="D41" i="1"/>
  <c r="N41" i="1" s="1"/>
  <c r="D40" i="1"/>
  <c r="D39" i="1"/>
  <c r="I39" i="1" s="1"/>
  <c r="D38" i="1"/>
  <c r="J38" i="1" s="1"/>
  <c r="D37" i="1"/>
  <c r="D36" i="1"/>
  <c r="G36" i="1" s="1"/>
  <c r="D35" i="1"/>
  <c r="I35" i="1" s="1"/>
  <c r="D34" i="1"/>
  <c r="D33" i="1"/>
  <c r="O33" i="1" s="1"/>
  <c r="D32" i="1"/>
  <c r="I32" i="1" s="1"/>
  <c r="D31" i="1"/>
  <c r="D30" i="1"/>
  <c r="J30" i="1" s="1"/>
  <c r="D29" i="1"/>
  <c r="H29" i="1" s="1"/>
  <c r="D28" i="1"/>
  <c r="Q28" i="1" s="1"/>
  <c r="D27" i="1"/>
  <c r="I27" i="1" s="1"/>
  <c r="D26" i="1"/>
  <c r="J26" i="1" s="1"/>
  <c r="D25" i="1"/>
  <c r="E25" i="1" s="1"/>
  <c r="D24" i="1"/>
  <c r="D23" i="1"/>
  <c r="Q23" i="1" s="1"/>
  <c r="D22" i="1"/>
  <c r="J22" i="1" s="1"/>
  <c r="D21" i="1"/>
  <c r="J21" i="1" s="1"/>
  <c r="D20" i="1"/>
  <c r="O20" i="1" s="1"/>
  <c r="D19" i="1"/>
  <c r="I19" i="1" s="1"/>
  <c r="D18" i="1"/>
  <c r="O18" i="1" s="1"/>
  <c r="D17" i="1"/>
  <c r="H17" i="1" s="1"/>
  <c r="D16" i="1"/>
  <c r="Q16" i="1" s="1"/>
  <c r="D15" i="1"/>
  <c r="M15" i="1" s="1"/>
  <c r="D14" i="1"/>
  <c r="J14" i="1" s="1"/>
  <c r="D13" i="1"/>
  <c r="Q13" i="1" s="1"/>
  <c r="D12" i="1"/>
  <c r="M12" i="1" s="1"/>
  <c r="P9" i="1"/>
  <c r="K9" i="1"/>
  <c r="D11" i="1"/>
  <c r="E122" i="1" l="1"/>
  <c r="H449" i="1"/>
  <c r="J449" i="1"/>
  <c r="F452" i="1"/>
  <c r="G452" i="1"/>
  <c r="G449" i="1"/>
  <c r="I452" i="1"/>
  <c r="I449" i="1"/>
  <c r="H452" i="1"/>
  <c r="N449" i="1"/>
  <c r="O452" i="1"/>
  <c r="Q452" i="1"/>
  <c r="H397" i="1"/>
  <c r="Q397" i="1"/>
  <c r="H11" i="1"/>
  <c r="Q11" i="1"/>
  <c r="H368" i="1"/>
  <c r="Q368" i="1"/>
  <c r="H352" i="1"/>
  <c r="I352" i="1"/>
  <c r="I13" i="1"/>
  <c r="N13" i="1"/>
  <c r="M13" i="1"/>
  <c r="O13" i="1"/>
  <c r="O353" i="1"/>
  <c r="N353" i="1"/>
  <c r="M353" i="1"/>
  <c r="I353" i="1"/>
  <c r="G13" i="1"/>
  <c r="H13" i="1"/>
  <c r="E108" i="1"/>
  <c r="G243" i="1"/>
  <c r="H243" i="1"/>
  <c r="Q132" i="1"/>
  <c r="H132" i="1"/>
  <c r="G380" i="1"/>
  <c r="H380" i="1"/>
  <c r="M354" i="1"/>
  <c r="H354" i="1"/>
  <c r="G442" i="1"/>
  <c r="H442" i="1"/>
  <c r="G353" i="1"/>
  <c r="H353" i="1"/>
  <c r="I296" i="1"/>
  <c r="I326" i="1"/>
  <c r="O389" i="1"/>
  <c r="Q444" i="1"/>
  <c r="O318" i="1"/>
  <c r="Q117" i="1"/>
  <c r="G80" i="1"/>
  <c r="H231" i="1"/>
  <c r="N364" i="1"/>
  <c r="G364" i="1"/>
  <c r="G11" i="1"/>
  <c r="N365" i="1"/>
  <c r="G365" i="1"/>
  <c r="H189" i="1"/>
  <c r="F204" i="1"/>
  <c r="G397" i="1"/>
  <c r="E352" i="1"/>
  <c r="G352" i="1"/>
  <c r="G368" i="1"/>
  <c r="G69" i="1"/>
  <c r="F231" i="1"/>
  <c r="G186" i="1"/>
  <c r="I389" i="1"/>
  <c r="N71" i="1"/>
  <c r="F85" i="1"/>
  <c r="F96" i="1"/>
  <c r="Q91" i="1"/>
  <c r="Q218" i="1"/>
  <c r="J231" i="1"/>
  <c r="J286" i="1"/>
  <c r="N286" i="1"/>
  <c r="G91" i="1"/>
  <c r="I88" i="1"/>
  <c r="E93" i="1"/>
  <c r="E340" i="1"/>
  <c r="E353" i="1"/>
  <c r="F353" i="1"/>
  <c r="O80" i="1"/>
  <c r="I101" i="1"/>
  <c r="F215" i="1"/>
  <c r="G444" i="1"/>
  <c r="F48" i="1"/>
  <c r="G63" i="1"/>
  <c r="N87" i="1"/>
  <c r="F193" i="1"/>
  <c r="Q326" i="1"/>
  <c r="J340" i="1"/>
  <c r="J19" i="1"/>
  <c r="E15" i="1"/>
  <c r="M27" i="1"/>
  <c r="O87" i="1"/>
  <c r="F103" i="1"/>
  <c r="I193" i="1"/>
  <c r="F223" i="1"/>
  <c r="F248" i="1"/>
  <c r="I275" i="1"/>
  <c r="N215" i="1"/>
  <c r="J15" i="1"/>
  <c r="E98" i="1"/>
  <c r="O110" i="1"/>
  <c r="G117" i="1"/>
  <c r="I213" i="1"/>
  <c r="H223" i="1"/>
  <c r="N248" i="1"/>
  <c r="J254" i="1"/>
  <c r="J275" i="1"/>
  <c r="I323" i="1"/>
  <c r="J433" i="1"/>
  <c r="N15" i="1"/>
  <c r="O71" i="1"/>
  <c r="O117" i="1"/>
  <c r="M122" i="1"/>
  <c r="J213" i="1"/>
  <c r="M254" i="1"/>
  <c r="Q275" i="1"/>
  <c r="J318" i="1"/>
  <c r="J323" i="1"/>
  <c r="E85" i="1"/>
  <c r="G208" i="1"/>
  <c r="I224" i="1"/>
  <c r="O296" i="1"/>
  <c r="F23" i="1"/>
  <c r="G149" i="1"/>
  <c r="F199" i="1"/>
  <c r="F302" i="1"/>
  <c r="Q394" i="1"/>
  <c r="H406" i="1"/>
  <c r="I18" i="1"/>
  <c r="G28" i="1"/>
  <c r="F39" i="1"/>
  <c r="G60" i="1"/>
  <c r="E64" i="1"/>
  <c r="F72" i="1"/>
  <c r="H149" i="1"/>
  <c r="G178" i="1"/>
  <c r="G183" i="1"/>
  <c r="J223" i="1"/>
  <c r="I232" i="1"/>
  <c r="G237" i="1"/>
  <c r="F247" i="1"/>
  <c r="G250" i="1"/>
  <c r="H259" i="1"/>
  <c r="J283" i="1"/>
  <c r="J292" i="1"/>
  <c r="G302" i="1"/>
  <c r="H312" i="1"/>
  <c r="J316" i="1"/>
  <c r="G357" i="1"/>
  <c r="G362" i="1"/>
  <c r="M366" i="1"/>
  <c r="I371" i="1"/>
  <c r="G383" i="1"/>
  <c r="H387" i="1"/>
  <c r="M400" i="1"/>
  <c r="N411" i="1"/>
  <c r="F428" i="1"/>
  <c r="Q441" i="1"/>
  <c r="J366" i="1"/>
  <c r="H371" i="1"/>
  <c r="F387" i="1"/>
  <c r="F400" i="1"/>
  <c r="J415" i="1"/>
  <c r="M35" i="1"/>
  <c r="O39" i="1"/>
  <c r="J60" i="1"/>
  <c r="F64" i="1"/>
  <c r="Q178" i="1"/>
  <c r="Q232" i="1"/>
  <c r="H237" i="1"/>
  <c r="G247" i="1"/>
  <c r="I259" i="1"/>
  <c r="F264" i="1"/>
  <c r="I302" i="1"/>
  <c r="N319" i="1"/>
  <c r="I347" i="1"/>
  <c r="M357" i="1"/>
  <c r="H362" i="1"/>
  <c r="M383" i="1"/>
  <c r="N416" i="1"/>
  <c r="G428" i="1"/>
  <c r="G18" i="1"/>
  <c r="M43" i="1"/>
  <c r="E116" i="1"/>
  <c r="G267" i="1"/>
  <c r="F312" i="1"/>
  <c r="M411" i="1"/>
  <c r="H64" i="1"/>
  <c r="J221" i="1"/>
  <c r="J247" i="1"/>
  <c r="I256" i="1"/>
  <c r="J259" i="1"/>
  <c r="N264" i="1"/>
  <c r="N269" i="1"/>
  <c r="F274" i="1"/>
  <c r="M276" i="1"/>
  <c r="F280" i="1"/>
  <c r="F288" i="1"/>
  <c r="N298" i="1"/>
  <c r="F310" i="1"/>
  <c r="F317" i="1"/>
  <c r="H325" i="1"/>
  <c r="I342" i="1"/>
  <c r="J347" i="1"/>
  <c r="N383" i="1"/>
  <c r="N408" i="1"/>
  <c r="F412" i="1"/>
  <c r="H428" i="1"/>
  <c r="F433" i="1"/>
  <c r="I436" i="1"/>
  <c r="J84" i="1"/>
  <c r="N106" i="1"/>
  <c r="N174" i="1"/>
  <c r="G259" i="1"/>
  <c r="E12" i="1"/>
  <c r="G26" i="1"/>
  <c r="E36" i="1"/>
  <c r="I64" i="1"/>
  <c r="Q94" i="1"/>
  <c r="G99" i="1"/>
  <c r="H114" i="1"/>
  <c r="H128" i="1"/>
  <c r="H147" i="1"/>
  <c r="N164" i="1"/>
  <c r="E176" i="1"/>
  <c r="H207" i="1"/>
  <c r="N221" i="1"/>
  <c r="Q224" i="1"/>
  <c r="I233" i="1"/>
  <c r="G245" i="1"/>
  <c r="Q256" i="1"/>
  <c r="Q264" i="1"/>
  <c r="O269" i="1"/>
  <c r="G280" i="1"/>
  <c r="O288" i="1"/>
  <c r="J310" i="1"/>
  <c r="J325" i="1"/>
  <c r="N342" i="1"/>
  <c r="N354" i="1"/>
  <c r="N363" i="1"/>
  <c r="I368" i="1"/>
  <c r="F389" i="1"/>
  <c r="G392" i="1"/>
  <c r="G412" i="1"/>
  <c r="I428" i="1"/>
  <c r="G433" i="1"/>
  <c r="M443" i="1"/>
  <c r="E60" i="1"/>
  <c r="E72" i="1"/>
  <c r="J12" i="1"/>
  <c r="G59" i="1"/>
  <c r="J62" i="1"/>
  <c r="G105" i="1"/>
  <c r="I128" i="1"/>
  <c r="J141" i="1"/>
  <c r="I147" i="1"/>
  <c r="H152" i="1"/>
  <c r="F176" i="1"/>
  <c r="Q197" i="1"/>
  <c r="O207" i="1"/>
  <c r="G213" i="1"/>
  <c r="H245" i="1"/>
  <c r="G275" i="1"/>
  <c r="G277" i="1"/>
  <c r="I280" i="1"/>
  <c r="E318" i="1"/>
  <c r="G381" i="1"/>
  <c r="G389" i="1"/>
  <c r="H392" i="1"/>
  <c r="N418" i="1"/>
  <c r="O428" i="1"/>
  <c r="H433" i="1"/>
  <c r="N443" i="1"/>
  <c r="F28" i="1"/>
  <c r="N55" i="1"/>
  <c r="H278" i="1"/>
  <c r="Q12" i="1"/>
  <c r="Q42" i="1"/>
  <c r="E48" i="1"/>
  <c r="M54" i="1"/>
  <c r="H59" i="1"/>
  <c r="M87" i="1"/>
  <c r="I105" i="1"/>
  <c r="H110" i="1"/>
  <c r="E115" i="1"/>
  <c r="I152" i="1"/>
  <c r="F165" i="1"/>
  <c r="I176" i="1"/>
  <c r="N240" i="1"/>
  <c r="J245" i="1"/>
  <c r="N261" i="1"/>
  <c r="I270" i="1"/>
  <c r="H275" i="1"/>
  <c r="O277" i="1"/>
  <c r="I286" i="1"/>
  <c r="O311" i="1"/>
  <c r="G315" i="1"/>
  <c r="I318" i="1"/>
  <c r="N332" i="1"/>
  <c r="H381" i="1"/>
  <c r="H389" i="1"/>
  <c r="I433" i="1"/>
  <c r="Q168" i="1"/>
  <c r="O168" i="1"/>
  <c r="N168" i="1"/>
  <c r="F168" i="1"/>
  <c r="J403" i="1"/>
  <c r="H403" i="1"/>
  <c r="O423" i="1"/>
  <c r="Q423" i="1"/>
  <c r="J423" i="1"/>
  <c r="I423" i="1"/>
  <c r="H423" i="1"/>
  <c r="N12" i="1"/>
  <c r="I15" i="1"/>
  <c r="G39" i="1"/>
  <c r="E56" i="1"/>
  <c r="F60" i="1"/>
  <c r="N62" i="1"/>
  <c r="G64" i="1"/>
  <c r="N68" i="1"/>
  <c r="H70" i="1"/>
  <c r="G75" i="1"/>
  <c r="H78" i="1"/>
  <c r="H86" i="1"/>
  <c r="N98" i="1"/>
  <c r="I107" i="1"/>
  <c r="J115" i="1"/>
  <c r="F120" i="1"/>
  <c r="O123" i="1"/>
  <c r="J123" i="1"/>
  <c r="M133" i="1"/>
  <c r="J133" i="1"/>
  <c r="I133" i="1"/>
  <c r="H133" i="1"/>
  <c r="G133" i="1"/>
  <c r="Q140" i="1"/>
  <c r="M140" i="1"/>
  <c r="E168" i="1"/>
  <c r="O253" i="1"/>
  <c r="J253" i="1"/>
  <c r="M293" i="1"/>
  <c r="Q293" i="1"/>
  <c r="J293" i="1"/>
  <c r="I293" i="1"/>
  <c r="H293" i="1"/>
  <c r="G293" i="1"/>
  <c r="F293" i="1"/>
  <c r="M345" i="1"/>
  <c r="J345" i="1"/>
  <c r="N351" i="1"/>
  <c r="J351" i="1"/>
  <c r="I351" i="1"/>
  <c r="E361" i="1"/>
  <c r="N361" i="1"/>
  <c r="M361" i="1"/>
  <c r="J361" i="1"/>
  <c r="H361" i="1"/>
  <c r="O376" i="1"/>
  <c r="Q376" i="1"/>
  <c r="J376" i="1"/>
  <c r="I376" i="1"/>
  <c r="H376" i="1"/>
  <c r="M386" i="1"/>
  <c r="Q386" i="1"/>
  <c r="I386" i="1"/>
  <c r="H386" i="1"/>
  <c r="G386" i="1"/>
  <c r="F386" i="1"/>
  <c r="F403" i="1"/>
  <c r="M417" i="1"/>
  <c r="Q417" i="1"/>
  <c r="N417" i="1"/>
  <c r="G417" i="1"/>
  <c r="F417" i="1"/>
  <c r="G56" i="1"/>
  <c r="I70" i="1"/>
  <c r="H75" i="1"/>
  <c r="I78" i="1"/>
  <c r="I86" i="1"/>
  <c r="G120" i="1"/>
  <c r="M157" i="1"/>
  <c r="Q157" i="1"/>
  <c r="N157" i="1"/>
  <c r="G157" i="1"/>
  <c r="F157" i="1"/>
  <c r="M175" i="1"/>
  <c r="N175" i="1"/>
  <c r="J175" i="1"/>
  <c r="H175" i="1"/>
  <c r="G175" i="1"/>
  <c r="F175" i="1"/>
  <c r="M285" i="1"/>
  <c r="Q285" i="1"/>
  <c r="N285" i="1"/>
  <c r="J285" i="1"/>
  <c r="I285" i="1"/>
  <c r="G294" i="1"/>
  <c r="O294" i="1"/>
  <c r="H294" i="1"/>
  <c r="I314" i="1"/>
  <c r="O314" i="1"/>
  <c r="N314" i="1"/>
  <c r="M314" i="1"/>
  <c r="G361" i="1"/>
  <c r="E386" i="1"/>
  <c r="G410" i="1"/>
  <c r="Q410" i="1"/>
  <c r="N410" i="1"/>
  <c r="J410" i="1"/>
  <c r="I410" i="1"/>
  <c r="H410" i="1"/>
  <c r="M425" i="1"/>
  <c r="N425" i="1"/>
  <c r="G425" i="1"/>
  <c r="O442" i="1"/>
  <c r="N442" i="1"/>
  <c r="J442" i="1"/>
  <c r="I442" i="1"/>
  <c r="E13" i="1"/>
  <c r="H56" i="1"/>
  <c r="J86" i="1"/>
  <c r="O299" i="1"/>
  <c r="H299" i="1"/>
  <c r="M437" i="1"/>
  <c r="I437" i="1"/>
  <c r="J13" i="1"/>
  <c r="Q15" i="1"/>
  <c r="J23" i="1"/>
  <c r="H26" i="1"/>
  <c r="N28" i="1"/>
  <c r="N44" i="1"/>
  <c r="G48" i="1"/>
  <c r="G52" i="1"/>
  <c r="I56" i="1"/>
  <c r="I59" i="1"/>
  <c r="M60" i="1"/>
  <c r="H63" i="1"/>
  <c r="J64" i="1"/>
  <c r="H69" i="1"/>
  <c r="M70" i="1"/>
  <c r="J72" i="1"/>
  <c r="J75" i="1"/>
  <c r="N79" i="1"/>
  <c r="G85" i="1"/>
  <c r="F93" i="1"/>
  <c r="G96" i="1"/>
  <c r="H99" i="1"/>
  <c r="G103" i="1"/>
  <c r="J105" i="1"/>
  <c r="F108" i="1"/>
  <c r="J114" i="1"/>
  <c r="Q116" i="1"/>
  <c r="J118" i="1"/>
  <c r="M125" i="1"/>
  <c r="H125" i="1"/>
  <c r="M129" i="1"/>
  <c r="J129" i="1"/>
  <c r="E419" i="1"/>
  <c r="O419" i="1"/>
  <c r="N419" i="1"/>
  <c r="M419" i="1"/>
  <c r="O447" i="1"/>
  <c r="Q447" i="1"/>
  <c r="J447" i="1"/>
  <c r="J70" i="1"/>
  <c r="O120" i="1"/>
  <c r="O205" i="1"/>
  <c r="Q205" i="1"/>
  <c r="N205" i="1"/>
  <c r="G205" i="1"/>
  <c r="M321" i="1"/>
  <c r="J321" i="1"/>
  <c r="E20" i="1"/>
  <c r="N23" i="1"/>
  <c r="I26" i="1"/>
  <c r="O28" i="1"/>
  <c r="O44" i="1"/>
  <c r="H48" i="1"/>
  <c r="J52" i="1"/>
  <c r="J56" i="1"/>
  <c r="J59" i="1"/>
  <c r="M63" i="1"/>
  <c r="I69" i="1"/>
  <c r="Q72" i="1"/>
  <c r="Q75" i="1"/>
  <c r="J83" i="1"/>
  <c r="H85" i="1"/>
  <c r="E87" i="1"/>
  <c r="J93" i="1"/>
  <c r="O96" i="1"/>
  <c r="H103" i="1"/>
  <c r="G108" i="1"/>
  <c r="E111" i="1"/>
  <c r="M114" i="1"/>
  <c r="G126" i="1"/>
  <c r="J126" i="1"/>
  <c r="I126" i="1"/>
  <c r="H126" i="1"/>
  <c r="F126" i="1"/>
  <c r="I129" i="1"/>
  <c r="N160" i="1"/>
  <c r="Q160" i="1"/>
  <c r="O160" i="1"/>
  <c r="I160" i="1"/>
  <c r="H160" i="1"/>
  <c r="G160" i="1"/>
  <c r="G171" i="1"/>
  <c r="F282" i="1"/>
  <c r="O282" i="1"/>
  <c r="N282" i="1"/>
  <c r="M282" i="1"/>
  <c r="J306" i="1"/>
  <c r="N306" i="1"/>
  <c r="M306" i="1"/>
  <c r="I306" i="1"/>
  <c r="G306" i="1"/>
  <c r="F306" i="1"/>
  <c r="E306" i="1"/>
  <c r="I337" i="1"/>
  <c r="G379" i="1"/>
  <c r="O379" i="1"/>
  <c r="N379" i="1"/>
  <c r="F379" i="1"/>
  <c r="E379" i="1"/>
  <c r="G395" i="1"/>
  <c r="O395" i="1"/>
  <c r="I395" i="1"/>
  <c r="I447" i="1"/>
  <c r="G184" i="1"/>
  <c r="N184" i="1"/>
  <c r="J184" i="1"/>
  <c r="I184" i="1"/>
  <c r="H184" i="1"/>
  <c r="N330" i="1"/>
  <c r="O330" i="1"/>
  <c r="F330" i="1"/>
  <c r="O414" i="1"/>
  <c r="M414" i="1"/>
  <c r="I414" i="1"/>
  <c r="G414" i="1"/>
  <c r="H20" i="1"/>
  <c r="O23" i="1"/>
  <c r="I48" i="1"/>
  <c r="M52" i="1"/>
  <c r="N56" i="1"/>
  <c r="J69" i="1"/>
  <c r="I85" i="1"/>
  <c r="Q93" i="1"/>
  <c r="I103" i="1"/>
  <c r="H108" i="1"/>
  <c r="F111" i="1"/>
  <c r="N114" i="1"/>
  <c r="E117" i="1"/>
  <c r="E119" i="1"/>
  <c r="O126" i="1"/>
  <c r="M137" i="1"/>
  <c r="G137" i="1"/>
  <c r="Q202" i="1"/>
  <c r="H202" i="1"/>
  <c r="G202" i="1"/>
  <c r="O229" i="1"/>
  <c r="Q229" i="1"/>
  <c r="E268" i="1"/>
  <c r="N268" i="1"/>
  <c r="G282" i="1"/>
  <c r="Q359" i="1"/>
  <c r="O359" i="1"/>
  <c r="M359" i="1"/>
  <c r="F359" i="1"/>
  <c r="O431" i="1"/>
  <c r="Q431" i="1"/>
  <c r="J431" i="1"/>
  <c r="I431" i="1"/>
  <c r="J439" i="1"/>
  <c r="I75" i="1"/>
  <c r="M200" i="1"/>
  <c r="Q200" i="1"/>
  <c r="J200" i="1"/>
  <c r="I200" i="1"/>
  <c r="H200" i="1"/>
  <c r="G200" i="1"/>
  <c r="F200" i="1"/>
  <c r="I12" i="1"/>
  <c r="E39" i="1"/>
  <c r="Q48" i="1"/>
  <c r="N69" i="1"/>
  <c r="F80" i="1"/>
  <c r="E84" i="1"/>
  <c r="Q85" i="1"/>
  <c r="E101" i="1"/>
  <c r="M103" i="1"/>
  <c r="J108" i="1"/>
  <c r="G111" i="1"/>
  <c r="F117" i="1"/>
  <c r="N119" i="1"/>
  <c r="O127" i="1"/>
  <c r="N127" i="1"/>
  <c r="I127" i="1"/>
  <c r="F162" i="1"/>
  <c r="O162" i="1"/>
  <c r="N162" i="1"/>
  <c r="M162" i="1"/>
  <c r="O192" i="1"/>
  <c r="N192" i="1"/>
  <c r="H192" i="1"/>
  <c r="J268" i="1"/>
  <c r="G431" i="1"/>
  <c r="J147" i="1"/>
  <c r="I149" i="1"/>
  <c r="O152" i="1"/>
  <c r="H176" i="1"/>
  <c r="N213" i="1"/>
  <c r="O215" i="1"/>
  <c r="Q221" i="1"/>
  <c r="N223" i="1"/>
  <c r="N231" i="1"/>
  <c r="Q237" i="1"/>
  <c r="I245" i="1"/>
  <c r="H247" i="1"/>
  <c r="H280" i="1"/>
  <c r="Q286" i="1"/>
  <c r="Q288" i="1"/>
  <c r="Q296" i="1"/>
  <c r="H302" i="1"/>
  <c r="Q323" i="1"/>
  <c r="N325" i="1"/>
  <c r="M340" i="1"/>
  <c r="Q347" i="1"/>
  <c r="O357" i="1"/>
  <c r="I362" i="1"/>
  <c r="J371" i="1"/>
  <c r="I381" i="1"/>
  <c r="O387" i="1"/>
  <c r="N400" i="1"/>
  <c r="N147" i="1"/>
  <c r="J149" i="1"/>
  <c r="Q152" i="1"/>
  <c r="J362" i="1"/>
  <c r="G367" i="1"/>
  <c r="N371" i="1"/>
  <c r="O381" i="1"/>
  <c r="F141" i="1"/>
  <c r="Q147" i="1"/>
  <c r="G165" i="1"/>
  <c r="J176" i="1"/>
  <c r="E180" i="1"/>
  <c r="H183" i="1"/>
  <c r="H197" i="1"/>
  <c r="G199" i="1"/>
  <c r="H208" i="1"/>
  <c r="N214" i="1"/>
  <c r="E221" i="1"/>
  <c r="E224" i="1"/>
  <c r="F226" i="1"/>
  <c r="E232" i="1"/>
  <c r="N245" i="1"/>
  <c r="Q247" i="1"/>
  <c r="H250" i="1"/>
  <c r="E254" i="1"/>
  <c r="E256" i="1"/>
  <c r="M258" i="1"/>
  <c r="E269" i="1"/>
  <c r="J270" i="1"/>
  <c r="N276" i="1"/>
  <c r="Q278" i="1"/>
  <c r="J280" i="1"/>
  <c r="M287" i="1"/>
  <c r="J302" i="1"/>
  <c r="E309" i="1"/>
  <c r="N317" i="1"/>
  <c r="O319" i="1"/>
  <c r="E326" i="1"/>
  <c r="F328" i="1"/>
  <c r="E338" i="1"/>
  <c r="E343" i="1"/>
  <c r="E358" i="1"/>
  <c r="Q362" i="1"/>
  <c r="F365" i="1"/>
  <c r="M367" i="1"/>
  <c r="H370" i="1"/>
  <c r="Q381" i="1"/>
  <c r="J384" i="1"/>
  <c r="E388" i="1"/>
  <c r="E394" i="1"/>
  <c r="H399" i="1"/>
  <c r="H401" i="1"/>
  <c r="E438" i="1"/>
  <c r="E441" i="1"/>
  <c r="G130" i="1"/>
  <c r="E139" i="1"/>
  <c r="G141" i="1"/>
  <c r="N165" i="1"/>
  <c r="F180" i="1"/>
  <c r="J183" i="1"/>
  <c r="I197" i="1"/>
  <c r="H199" i="1"/>
  <c r="I208" i="1"/>
  <c r="Q214" i="1"/>
  <c r="G221" i="1"/>
  <c r="E223" i="1"/>
  <c r="F224" i="1"/>
  <c r="G226" i="1"/>
  <c r="E231" i="1"/>
  <c r="F232" i="1"/>
  <c r="J239" i="1"/>
  <c r="G254" i="1"/>
  <c r="F256" i="1"/>
  <c r="N258" i="1"/>
  <c r="E260" i="1"/>
  <c r="E264" i="1"/>
  <c r="F267" i="1"/>
  <c r="G269" i="1"/>
  <c r="Q270" i="1"/>
  <c r="Q280" i="1"/>
  <c r="N287" i="1"/>
  <c r="O295" i="1"/>
  <c r="F298" i="1"/>
  <c r="H301" i="1"/>
  <c r="N302" i="1"/>
  <c r="G309" i="1"/>
  <c r="E325" i="1"/>
  <c r="F326" i="1"/>
  <c r="G328" i="1"/>
  <c r="G338" i="1"/>
  <c r="E341" i="1"/>
  <c r="F343" i="1"/>
  <c r="H349" i="1"/>
  <c r="H356" i="1"/>
  <c r="F358" i="1"/>
  <c r="N367" i="1"/>
  <c r="N370" i="1"/>
  <c r="F388" i="1"/>
  <c r="M390" i="1"/>
  <c r="F394" i="1"/>
  <c r="O396" i="1"/>
  <c r="I399" i="1"/>
  <c r="N401" i="1"/>
  <c r="N405" i="1"/>
  <c r="Q412" i="1"/>
  <c r="J426" i="1"/>
  <c r="Q428" i="1"/>
  <c r="M438" i="1"/>
  <c r="I441" i="1"/>
  <c r="G139" i="1"/>
  <c r="H141" i="1"/>
  <c r="F154" i="1"/>
  <c r="I163" i="1"/>
  <c r="H174" i="1"/>
  <c r="N183" i="1"/>
  <c r="J197" i="1"/>
  <c r="J199" i="1"/>
  <c r="J208" i="1"/>
  <c r="H221" i="1"/>
  <c r="G224" i="1"/>
  <c r="G232" i="1"/>
  <c r="H254" i="1"/>
  <c r="G256" i="1"/>
  <c r="M260" i="1"/>
  <c r="H269" i="1"/>
  <c r="E277" i="1"/>
  <c r="N279" i="1"/>
  <c r="O287" i="1"/>
  <c r="J291" i="1"/>
  <c r="G298" i="1"/>
  <c r="O309" i="1"/>
  <c r="F320" i="1"/>
  <c r="G323" i="1"/>
  <c r="F325" i="1"/>
  <c r="G326" i="1"/>
  <c r="Q328" i="1"/>
  <c r="J332" i="1"/>
  <c r="H336" i="1"/>
  <c r="M343" i="1"/>
  <c r="G347" i="1"/>
  <c r="I349" i="1"/>
  <c r="I356" i="1"/>
  <c r="M358" i="1"/>
  <c r="E360" i="1"/>
  <c r="F363" i="1"/>
  <c r="Q365" i="1"/>
  <c r="E385" i="1"/>
  <c r="J394" i="1"/>
  <c r="H409" i="1"/>
  <c r="O420" i="1"/>
  <c r="M432" i="1"/>
  <c r="N438" i="1"/>
  <c r="J441" i="1"/>
  <c r="M451" i="1"/>
  <c r="N139" i="1"/>
  <c r="I141" i="1"/>
  <c r="E147" i="1"/>
  <c r="F149" i="1"/>
  <c r="F152" i="1"/>
  <c r="J158" i="1"/>
  <c r="Q163" i="1"/>
  <c r="O183" i="1"/>
  <c r="N197" i="1"/>
  <c r="N199" i="1"/>
  <c r="N208" i="1"/>
  <c r="H213" i="1"/>
  <c r="E215" i="1"/>
  <c r="I221" i="1"/>
  <c r="G223" i="1"/>
  <c r="H224" i="1"/>
  <c r="G231" i="1"/>
  <c r="H232" i="1"/>
  <c r="H240" i="1"/>
  <c r="E245" i="1"/>
  <c r="E247" i="1"/>
  <c r="G248" i="1"/>
  <c r="O252" i="1"/>
  <c r="I254" i="1"/>
  <c r="H256" i="1"/>
  <c r="F259" i="1"/>
  <c r="G264" i="1"/>
  <c r="Q267" i="1"/>
  <c r="I269" i="1"/>
  <c r="E271" i="1"/>
  <c r="F277" i="1"/>
  <c r="M281" i="1"/>
  <c r="H296" i="1"/>
  <c r="M298" i="1"/>
  <c r="P298" i="1" s="1"/>
  <c r="E302" i="1"/>
  <c r="H323" i="1"/>
  <c r="G325" i="1"/>
  <c r="H326" i="1"/>
  <c r="O343" i="1"/>
  <c r="H347" i="1"/>
  <c r="J349" i="1"/>
  <c r="O358" i="1"/>
  <c r="M360" i="1"/>
  <c r="F362" i="1"/>
  <c r="H363" i="1"/>
  <c r="F371" i="1"/>
  <c r="J385" i="1"/>
  <c r="N394" i="1"/>
  <c r="E400" i="1"/>
  <c r="M402" i="1"/>
  <c r="G406" i="1"/>
  <c r="N409" i="1"/>
  <c r="I413" i="1"/>
  <c r="I418" i="1"/>
  <c r="N424" i="1"/>
  <c r="N441" i="1"/>
  <c r="M77" i="1"/>
  <c r="N77" i="1"/>
  <c r="J77" i="1"/>
  <c r="I77" i="1"/>
  <c r="H77" i="1"/>
  <c r="G77" i="1"/>
  <c r="F77" i="1"/>
  <c r="Q77" i="1"/>
  <c r="E77" i="1"/>
  <c r="M31" i="1"/>
  <c r="J31" i="1"/>
  <c r="I31" i="1"/>
  <c r="H31" i="1"/>
  <c r="G37" i="1"/>
  <c r="Q37" i="1"/>
  <c r="J37" i="1"/>
  <c r="I37" i="1"/>
  <c r="M40" i="1"/>
  <c r="I40" i="1"/>
  <c r="H40" i="1"/>
  <c r="G40" i="1"/>
  <c r="N40" i="1"/>
  <c r="M20" i="1"/>
  <c r="G20" i="1"/>
  <c r="Q20" i="1"/>
  <c r="E31" i="1"/>
  <c r="M36" i="1"/>
  <c r="J36" i="1"/>
  <c r="I36" i="1"/>
  <c r="H36" i="1"/>
  <c r="H37" i="1"/>
  <c r="E40" i="1"/>
  <c r="J42" i="1"/>
  <c r="H42" i="1"/>
  <c r="G42" i="1"/>
  <c r="F42" i="1"/>
  <c r="M42" i="1"/>
  <c r="O77" i="1"/>
  <c r="M53" i="1"/>
  <c r="G53" i="1"/>
  <c r="Q53" i="1"/>
  <c r="F53" i="1"/>
  <c r="E53" i="1"/>
  <c r="J53" i="1"/>
  <c r="I53" i="1"/>
  <c r="M61" i="1"/>
  <c r="H61" i="1"/>
  <c r="G61" i="1"/>
  <c r="F61" i="1"/>
  <c r="N61" i="1"/>
  <c r="J61" i="1"/>
  <c r="M109" i="1"/>
  <c r="J109" i="1"/>
  <c r="I109" i="1"/>
  <c r="H109" i="1"/>
  <c r="G109" i="1"/>
  <c r="Q109" i="1"/>
  <c r="F109" i="1"/>
  <c r="O109" i="1"/>
  <c r="E109" i="1"/>
  <c r="O34" i="1"/>
  <c r="Q34" i="1"/>
  <c r="M45" i="1"/>
  <c r="I45" i="1"/>
  <c r="H45" i="1"/>
  <c r="G45" i="1"/>
  <c r="N45" i="1"/>
  <c r="O12" i="1"/>
  <c r="O15" i="1"/>
  <c r="H18" i="1"/>
  <c r="F20" i="1"/>
  <c r="G31" i="1"/>
  <c r="G34" i="1"/>
  <c r="F36" i="1"/>
  <c r="J40" i="1"/>
  <c r="I42" i="1"/>
  <c r="E45" i="1"/>
  <c r="N50" i="1"/>
  <c r="H53" i="1"/>
  <c r="N57" i="1"/>
  <c r="M57" i="1"/>
  <c r="E61" i="1"/>
  <c r="N109" i="1"/>
  <c r="Q112" i="1"/>
  <c r="O112" i="1"/>
  <c r="G112" i="1"/>
  <c r="F112" i="1"/>
  <c r="F31" i="1"/>
  <c r="N31" i="1"/>
  <c r="O40" i="1"/>
  <c r="F45" i="1"/>
  <c r="M51" i="1"/>
  <c r="J51" i="1"/>
  <c r="J58" i="1"/>
  <c r="N58" i="1"/>
  <c r="M58" i="1"/>
  <c r="G21" i="1"/>
  <c r="I21" i="1"/>
  <c r="H21" i="1"/>
  <c r="F40" i="1"/>
  <c r="Q21" i="1"/>
  <c r="F12" i="1"/>
  <c r="F15" i="1"/>
  <c r="J18" i="1"/>
  <c r="I20" i="1"/>
  <c r="Q24" i="1"/>
  <c r="J24" i="1"/>
  <c r="I24" i="1"/>
  <c r="G29" i="1"/>
  <c r="Q29" i="1"/>
  <c r="J29" i="1"/>
  <c r="I29" i="1"/>
  <c r="O31" i="1"/>
  <c r="I34" i="1"/>
  <c r="N36" i="1"/>
  <c r="Q40" i="1"/>
  <c r="J45" i="1"/>
  <c r="O53" i="1"/>
  <c r="I58" i="1"/>
  <c r="O61" i="1"/>
  <c r="N65" i="1"/>
  <c r="M65" i="1"/>
  <c r="J65" i="1"/>
  <c r="G12" i="1"/>
  <c r="G15" i="1"/>
  <c r="I16" i="1"/>
  <c r="Q18" i="1"/>
  <c r="J20" i="1"/>
  <c r="M23" i="1"/>
  <c r="I23" i="1"/>
  <c r="H23" i="1"/>
  <c r="G23" i="1"/>
  <c r="M28" i="1"/>
  <c r="J28" i="1"/>
  <c r="I28" i="1"/>
  <c r="H28" i="1"/>
  <c r="Q31" i="1"/>
  <c r="J34" i="1"/>
  <c r="O36" i="1"/>
  <c r="I41" i="1"/>
  <c r="F41" i="1"/>
  <c r="E41" i="1"/>
  <c r="M41" i="1"/>
  <c r="O45" i="1"/>
  <c r="Q61" i="1"/>
  <c r="J66" i="1"/>
  <c r="I66" i="1"/>
  <c r="H66" i="1"/>
  <c r="G66" i="1"/>
  <c r="N66" i="1"/>
  <c r="H34" i="1"/>
  <c r="H12" i="1"/>
  <c r="H15" i="1"/>
  <c r="J16" i="1"/>
  <c r="N20" i="1"/>
  <c r="E23" i="1"/>
  <c r="O26" i="1"/>
  <c r="Q26" i="1"/>
  <c r="E28" i="1"/>
  <c r="Q32" i="1"/>
  <c r="M32" i="1"/>
  <c r="J32" i="1"/>
  <c r="Q36" i="1"/>
  <c r="J41" i="1"/>
  <c r="Q45" i="1"/>
  <c r="M66" i="1"/>
  <c r="O90" i="1"/>
  <c r="N90" i="1"/>
  <c r="N100" i="1"/>
  <c r="M100" i="1"/>
  <c r="M167" i="1"/>
  <c r="O167" i="1"/>
  <c r="N167" i="1"/>
  <c r="J167" i="1"/>
  <c r="O173" i="1"/>
  <c r="N173" i="1"/>
  <c r="J173" i="1"/>
  <c r="I173" i="1"/>
  <c r="O181" i="1"/>
  <c r="I181" i="1"/>
  <c r="H181" i="1"/>
  <c r="G181" i="1"/>
  <c r="M191" i="1"/>
  <c r="H191" i="1"/>
  <c r="G191" i="1"/>
  <c r="F191" i="1"/>
  <c r="O191" i="1"/>
  <c r="M216" i="1"/>
  <c r="H216" i="1"/>
  <c r="G216" i="1"/>
  <c r="F216" i="1"/>
  <c r="Q216" i="1"/>
  <c r="E216" i="1"/>
  <c r="N216" i="1"/>
  <c r="J216" i="1"/>
  <c r="Q39" i="1"/>
  <c r="N72" i="1"/>
  <c r="Q80" i="1"/>
  <c r="Q83" i="1"/>
  <c r="J88" i="1"/>
  <c r="N93" i="1"/>
  <c r="Q96" i="1"/>
  <c r="O98" i="1"/>
  <c r="J101" i="1"/>
  <c r="O106" i="1"/>
  <c r="N115" i="1"/>
  <c r="N117" i="1"/>
  <c r="O118" i="1"/>
  <c r="O119" i="1"/>
  <c r="N122" i="1"/>
  <c r="N123" i="1"/>
  <c r="I125" i="1"/>
  <c r="E131" i="1"/>
  <c r="E132" i="1"/>
  <c r="F134" i="1"/>
  <c r="M135" i="1"/>
  <c r="Q139" i="1"/>
  <c r="F142" i="1"/>
  <c r="F150" i="1"/>
  <c r="E151" i="1"/>
  <c r="E155" i="1"/>
  <c r="O157" i="1"/>
  <c r="O158" i="1"/>
  <c r="J163" i="1"/>
  <c r="O165" i="1"/>
  <c r="E167" i="1"/>
  <c r="G170" i="1"/>
  <c r="E173" i="1"/>
  <c r="E181" i="1"/>
  <c r="E191" i="1"/>
  <c r="I216" i="1"/>
  <c r="O72" i="1"/>
  <c r="O88" i="1"/>
  <c r="O93" i="1"/>
  <c r="O101" i="1"/>
  <c r="Q106" i="1"/>
  <c r="Q115" i="1"/>
  <c r="Q118" i="1"/>
  <c r="O122" i="1"/>
  <c r="Q123" i="1"/>
  <c r="J125" i="1"/>
  <c r="G131" i="1"/>
  <c r="H134" i="1"/>
  <c r="N135" i="1"/>
  <c r="H142" i="1"/>
  <c r="H150" i="1"/>
  <c r="M151" i="1"/>
  <c r="G155" i="1"/>
  <c r="E157" i="1"/>
  <c r="Q158" i="1"/>
  <c r="N163" i="1"/>
  <c r="E165" i="1"/>
  <c r="Q165" i="1"/>
  <c r="F167" i="1"/>
  <c r="H170" i="1"/>
  <c r="G173" i="1"/>
  <c r="J181" i="1"/>
  <c r="O189" i="1"/>
  <c r="Q189" i="1"/>
  <c r="N189" i="1"/>
  <c r="J189" i="1"/>
  <c r="G189" i="1"/>
  <c r="J191" i="1"/>
  <c r="O216" i="1"/>
  <c r="Q242" i="1"/>
  <c r="H242" i="1"/>
  <c r="Q88" i="1"/>
  <c r="Q101" i="1"/>
  <c r="H131" i="1"/>
  <c r="J132" i="1"/>
  <c r="I134" i="1"/>
  <c r="I142" i="1"/>
  <c r="I150" i="1"/>
  <c r="N151" i="1"/>
  <c r="H155" i="1"/>
  <c r="G167" i="1"/>
  <c r="I170" i="1"/>
  <c r="H173" i="1"/>
  <c r="N181" i="1"/>
  <c r="N191" i="1"/>
  <c r="N125" i="1"/>
  <c r="I131" i="1"/>
  <c r="M132" i="1"/>
  <c r="J134" i="1"/>
  <c r="J142" i="1"/>
  <c r="J150" i="1"/>
  <c r="I155" i="1"/>
  <c r="E159" i="1"/>
  <c r="F166" i="1"/>
  <c r="H167" i="1"/>
  <c r="Q173" i="1"/>
  <c r="Q181" i="1"/>
  <c r="Q191" i="1"/>
  <c r="H39" i="1"/>
  <c r="J48" i="1"/>
  <c r="O56" i="1"/>
  <c r="N64" i="1"/>
  <c r="O69" i="1"/>
  <c r="G72" i="1"/>
  <c r="J78" i="1"/>
  <c r="H80" i="1"/>
  <c r="G83" i="1"/>
  <c r="M84" i="1"/>
  <c r="J85" i="1"/>
  <c r="Q86" i="1"/>
  <c r="F88" i="1"/>
  <c r="I89" i="1"/>
  <c r="H91" i="1"/>
  <c r="G93" i="1"/>
  <c r="H94" i="1"/>
  <c r="H96" i="1"/>
  <c r="F98" i="1"/>
  <c r="I99" i="1"/>
  <c r="F101" i="1"/>
  <c r="M102" i="1"/>
  <c r="Q103" i="1"/>
  <c r="E106" i="1"/>
  <c r="J107" i="1"/>
  <c r="M108" i="1"/>
  <c r="I110" i="1"/>
  <c r="I111" i="1"/>
  <c r="G115" i="1"/>
  <c r="F116" i="1"/>
  <c r="H117" i="1"/>
  <c r="F118" i="1"/>
  <c r="F119" i="1"/>
  <c r="H120" i="1"/>
  <c r="F122" i="1"/>
  <c r="G123" i="1"/>
  <c r="E125" i="1"/>
  <c r="O125" i="1"/>
  <c r="Q126" i="1"/>
  <c r="M128" i="1"/>
  <c r="J130" i="1"/>
  <c r="J131" i="1"/>
  <c r="N132" i="1"/>
  <c r="N133" i="1"/>
  <c r="H139" i="1"/>
  <c r="N140" i="1"/>
  <c r="N141" i="1"/>
  <c r="O142" i="1"/>
  <c r="N149" i="1"/>
  <c r="J155" i="1"/>
  <c r="H157" i="1"/>
  <c r="F158" i="1"/>
  <c r="E163" i="1"/>
  <c r="E164" i="1"/>
  <c r="H165" i="1"/>
  <c r="H166" i="1"/>
  <c r="I189" i="1"/>
  <c r="M192" i="1"/>
  <c r="G192" i="1"/>
  <c r="F192" i="1"/>
  <c r="Q192" i="1"/>
  <c r="E192" i="1"/>
  <c r="J192" i="1"/>
  <c r="J39" i="1"/>
  <c r="N48" i="1"/>
  <c r="O64" i="1"/>
  <c r="E69" i="1"/>
  <c r="Q69" i="1"/>
  <c r="G71" i="1"/>
  <c r="H72" i="1"/>
  <c r="N76" i="1"/>
  <c r="Q78" i="1"/>
  <c r="I80" i="1"/>
  <c r="H83" i="1"/>
  <c r="N85" i="1"/>
  <c r="G88" i="1"/>
  <c r="J89" i="1"/>
  <c r="I91" i="1"/>
  <c r="H93" i="1"/>
  <c r="I94" i="1"/>
  <c r="I96" i="1"/>
  <c r="G98" i="1"/>
  <c r="J99" i="1"/>
  <c r="G101" i="1"/>
  <c r="F106" i="1"/>
  <c r="O108" i="1"/>
  <c r="J110" i="1"/>
  <c r="M111" i="1"/>
  <c r="H115" i="1"/>
  <c r="N116" i="1"/>
  <c r="I117" i="1"/>
  <c r="H118" i="1"/>
  <c r="I119" i="1"/>
  <c r="I120" i="1"/>
  <c r="G122" i="1"/>
  <c r="H123" i="1"/>
  <c r="F125" i="1"/>
  <c r="Q125" i="1"/>
  <c r="M130" i="1"/>
  <c r="N131" i="1"/>
  <c r="O133" i="1"/>
  <c r="O134" i="1"/>
  <c r="I139" i="1"/>
  <c r="O141" i="1"/>
  <c r="Q142" i="1"/>
  <c r="O149" i="1"/>
  <c r="O150" i="1"/>
  <c r="N155" i="1"/>
  <c r="I157" i="1"/>
  <c r="H158" i="1"/>
  <c r="G163" i="1"/>
  <c r="J164" i="1"/>
  <c r="I165" i="1"/>
  <c r="J166" i="1"/>
  <c r="Q167" i="1"/>
  <c r="M169" i="1"/>
  <c r="I169" i="1"/>
  <c r="F169" i="1"/>
  <c r="G228" i="1"/>
  <c r="F228" i="1"/>
  <c r="E228" i="1"/>
  <c r="J27" i="1"/>
  <c r="J35" i="1"/>
  <c r="M39" i="1"/>
  <c r="O48" i="1"/>
  <c r="F56" i="1"/>
  <c r="Q56" i="1"/>
  <c r="Q64" i="1"/>
  <c r="F69" i="1"/>
  <c r="I72" i="1"/>
  <c r="O76" i="1"/>
  <c r="J80" i="1"/>
  <c r="I83" i="1"/>
  <c r="O85" i="1"/>
  <c r="H88" i="1"/>
  <c r="J91" i="1"/>
  <c r="I93" i="1"/>
  <c r="J94" i="1"/>
  <c r="J96" i="1"/>
  <c r="Q99" i="1"/>
  <c r="H101" i="1"/>
  <c r="Q108" i="1"/>
  <c r="I115" i="1"/>
  <c r="J117" i="1"/>
  <c r="I118" i="1"/>
  <c r="I123" i="1"/>
  <c r="G125" i="1"/>
  <c r="N130" i="1"/>
  <c r="Q131" i="1"/>
  <c r="E133" i="1"/>
  <c r="Q133" i="1"/>
  <c r="Q134" i="1"/>
  <c r="J139" i="1"/>
  <c r="E141" i="1"/>
  <c r="Q141" i="1"/>
  <c r="G147" i="1"/>
  <c r="E149" i="1"/>
  <c r="Q149" i="1"/>
  <c r="Q150" i="1"/>
  <c r="G152" i="1"/>
  <c r="Q155" i="1"/>
  <c r="J157" i="1"/>
  <c r="I158" i="1"/>
  <c r="F160" i="1"/>
  <c r="H163" i="1"/>
  <c r="J165" i="1"/>
  <c r="M166" i="1"/>
  <c r="G168" i="1"/>
  <c r="J168" i="1"/>
  <c r="I168" i="1"/>
  <c r="H168" i="1"/>
  <c r="N169" i="1"/>
  <c r="M174" i="1"/>
  <c r="H186" i="1"/>
  <c r="N190" i="1"/>
  <c r="I192" i="1"/>
  <c r="O272" i="1"/>
  <c r="M334" i="1"/>
  <c r="G334" i="1"/>
  <c r="F334" i="1"/>
  <c r="Q334" i="1"/>
  <c r="E334" i="1"/>
  <c r="J334" i="1"/>
  <c r="O339" i="1"/>
  <c r="Q339" i="1"/>
  <c r="H339" i="1"/>
  <c r="N344" i="1"/>
  <c r="I344" i="1"/>
  <c r="H344" i="1"/>
  <c r="G344" i="1"/>
  <c r="Q344" i="1"/>
  <c r="J352" i="1"/>
  <c r="J207" i="1"/>
  <c r="J229" i="1"/>
  <c r="N239" i="1"/>
  <c r="I240" i="1"/>
  <c r="O248" i="1"/>
  <c r="O261" i="1"/>
  <c r="O264" i="1"/>
  <c r="E272" i="1"/>
  <c r="Q272" i="1"/>
  <c r="Q277" i="1"/>
  <c r="Q283" i="1"/>
  <c r="Q291" i="1"/>
  <c r="Q294" i="1"/>
  <c r="E300" i="1"/>
  <c r="J301" i="1"/>
  <c r="F304" i="1"/>
  <c r="G305" i="1"/>
  <c r="Q309" i="1"/>
  <c r="N310" i="1"/>
  <c r="F313" i="1"/>
  <c r="O317" i="1"/>
  <c r="N320" i="1"/>
  <c r="Q320" i="1"/>
  <c r="O320" i="1"/>
  <c r="H334" i="1"/>
  <c r="G339" i="1"/>
  <c r="M341" i="1"/>
  <c r="H341" i="1"/>
  <c r="G341" i="1"/>
  <c r="F341" i="1"/>
  <c r="O341" i="1"/>
  <c r="F344" i="1"/>
  <c r="N207" i="1"/>
  <c r="Q215" i="1"/>
  <c r="N229" i="1"/>
  <c r="E237" i="1"/>
  <c r="O239" i="1"/>
  <c r="J240" i="1"/>
  <c r="E248" i="1"/>
  <c r="Q248" i="1"/>
  <c r="F253" i="1"/>
  <c r="Q261" i="1"/>
  <c r="F272" i="1"/>
  <c r="E279" i="1"/>
  <c r="I281" i="1"/>
  <c r="M300" i="1"/>
  <c r="N301" i="1"/>
  <c r="G304" i="1"/>
  <c r="I305" i="1"/>
  <c r="O310" i="1"/>
  <c r="Q317" i="1"/>
  <c r="I334" i="1"/>
  <c r="I339" i="1"/>
  <c r="O344" i="1"/>
  <c r="O350" i="1"/>
  <c r="N350" i="1"/>
  <c r="M352" i="1"/>
  <c r="Q239" i="1"/>
  <c r="G272" i="1"/>
  <c r="E278" i="1"/>
  <c r="M279" i="1"/>
  <c r="O285" i="1"/>
  <c r="E292" i="1"/>
  <c r="F294" i="1"/>
  <c r="G299" i="1"/>
  <c r="O301" i="1"/>
  <c r="H304" i="1"/>
  <c r="J305" i="1"/>
  <c r="F309" i="1"/>
  <c r="E310" i="1"/>
  <c r="Q310" i="1"/>
  <c r="G312" i="1"/>
  <c r="E317" i="1"/>
  <c r="N318" i="1"/>
  <c r="G320" i="1"/>
  <c r="E324" i="1"/>
  <c r="M333" i="1"/>
  <c r="H333" i="1"/>
  <c r="G333" i="1"/>
  <c r="F333" i="1"/>
  <c r="O333" i="1"/>
  <c r="N334" i="1"/>
  <c r="J339" i="1"/>
  <c r="J341" i="1"/>
  <c r="G350" i="1"/>
  <c r="N373" i="1"/>
  <c r="Q373" i="1"/>
  <c r="O373" i="1"/>
  <c r="I373" i="1"/>
  <c r="G373" i="1"/>
  <c r="F373" i="1"/>
  <c r="Q207" i="1"/>
  <c r="E239" i="1"/>
  <c r="O240" i="1"/>
  <c r="E252" i="1"/>
  <c r="E261" i="1"/>
  <c r="H262" i="1"/>
  <c r="H272" i="1"/>
  <c r="Q301" i="1"/>
  <c r="I304" i="1"/>
  <c r="O305" i="1"/>
  <c r="O331" i="1"/>
  <c r="Q331" i="1"/>
  <c r="J331" i="1"/>
  <c r="G331" i="1"/>
  <c r="O334" i="1"/>
  <c r="O175" i="1"/>
  <c r="N176" i="1"/>
  <c r="Q183" i="1"/>
  <c r="O184" i="1"/>
  <c r="O199" i="1"/>
  <c r="H205" i="1"/>
  <c r="E207" i="1"/>
  <c r="O208" i="1"/>
  <c r="Q213" i="1"/>
  <c r="G215" i="1"/>
  <c r="O223" i="1"/>
  <c r="J224" i="1"/>
  <c r="H226" i="1"/>
  <c r="E229" i="1"/>
  <c r="O231" i="1"/>
  <c r="J232" i="1"/>
  <c r="I237" i="1"/>
  <c r="F239" i="1"/>
  <c r="E240" i="1"/>
  <c r="Q240" i="1"/>
  <c r="Q245" i="1"/>
  <c r="N247" i="1"/>
  <c r="H248" i="1"/>
  <c r="G252" i="1"/>
  <c r="N253" i="1"/>
  <c r="J256" i="1"/>
  <c r="O259" i="1"/>
  <c r="F261" i="1"/>
  <c r="I262" i="1"/>
  <c r="H264" i="1"/>
  <c r="I265" i="1"/>
  <c r="H267" i="1"/>
  <c r="Q269" i="1"/>
  <c r="F271" i="1"/>
  <c r="I272" i="1"/>
  <c r="M274" i="1"/>
  <c r="H277" i="1"/>
  <c r="I278" i="1"/>
  <c r="N280" i="1"/>
  <c r="G283" i="1"/>
  <c r="F285" i="1"/>
  <c r="G288" i="1"/>
  <c r="G291" i="1"/>
  <c r="M292" i="1"/>
  <c r="N293" i="1"/>
  <c r="I294" i="1"/>
  <c r="I299" i="1"/>
  <c r="E301" i="1"/>
  <c r="O302" i="1"/>
  <c r="M304" i="1"/>
  <c r="H307" i="1"/>
  <c r="H309" i="1"/>
  <c r="G310" i="1"/>
  <c r="F311" i="1"/>
  <c r="I312" i="1"/>
  <c r="F314" i="1"/>
  <c r="H315" i="1"/>
  <c r="G317" i="1"/>
  <c r="F318" i="1"/>
  <c r="Q318" i="1"/>
  <c r="I320" i="1"/>
  <c r="H331" i="1"/>
  <c r="J333" i="1"/>
  <c r="Q341" i="1"/>
  <c r="F348" i="1"/>
  <c r="E348" i="1"/>
  <c r="Q175" i="1"/>
  <c r="O176" i="1"/>
  <c r="E183" i="1"/>
  <c r="Q184" i="1"/>
  <c r="E197" i="1"/>
  <c r="Q199" i="1"/>
  <c r="N200" i="1"/>
  <c r="I205" i="1"/>
  <c r="F207" i="1"/>
  <c r="E208" i="1"/>
  <c r="Q208" i="1"/>
  <c r="H215" i="1"/>
  <c r="Q223" i="1"/>
  <c r="N224" i="1"/>
  <c r="G229" i="1"/>
  <c r="Q231" i="1"/>
  <c r="N232" i="1"/>
  <c r="G235" i="1"/>
  <c r="J237" i="1"/>
  <c r="G239" i="1"/>
  <c r="F240" i="1"/>
  <c r="O247" i="1"/>
  <c r="I248" i="1"/>
  <c r="I252" i="1"/>
  <c r="N256" i="1"/>
  <c r="Q259" i="1"/>
  <c r="G261" i="1"/>
  <c r="J262" i="1"/>
  <c r="I264" i="1"/>
  <c r="J265" i="1"/>
  <c r="I267" i="1"/>
  <c r="M271" i="1"/>
  <c r="J272" i="1"/>
  <c r="J277" i="1"/>
  <c r="J278" i="1"/>
  <c r="O280" i="1"/>
  <c r="E282" i="1"/>
  <c r="H283" i="1"/>
  <c r="G285" i="1"/>
  <c r="E286" i="1"/>
  <c r="E287" i="1"/>
  <c r="H288" i="1"/>
  <c r="H291" i="1"/>
  <c r="O293" i="1"/>
  <c r="J294" i="1"/>
  <c r="F296" i="1"/>
  <c r="J299" i="1"/>
  <c r="F301" i="1"/>
  <c r="Q302" i="1"/>
  <c r="O304" i="1"/>
  <c r="J309" i="1"/>
  <c r="H310" i="1"/>
  <c r="H311" i="1"/>
  <c r="O312" i="1"/>
  <c r="G314" i="1"/>
  <c r="H317" i="1"/>
  <c r="G318" i="1"/>
  <c r="I331" i="1"/>
  <c r="N333" i="1"/>
  <c r="N336" i="1"/>
  <c r="Q336" i="1"/>
  <c r="O336" i="1"/>
  <c r="G336" i="1"/>
  <c r="M342" i="1"/>
  <c r="G342" i="1"/>
  <c r="F342" i="1"/>
  <c r="Q342" i="1"/>
  <c r="E342" i="1"/>
  <c r="J342" i="1"/>
  <c r="N375" i="1"/>
  <c r="O375" i="1"/>
  <c r="M375" i="1"/>
  <c r="F375" i="1"/>
  <c r="E375" i="1"/>
  <c r="M378" i="1"/>
  <c r="N378" i="1"/>
  <c r="J378" i="1"/>
  <c r="I378" i="1"/>
  <c r="H378" i="1"/>
  <c r="F378" i="1"/>
  <c r="Q378" i="1"/>
  <c r="E378" i="1"/>
  <c r="F380" i="1"/>
  <c r="E380" i="1"/>
  <c r="Q176" i="1"/>
  <c r="F183" i="1"/>
  <c r="E184" i="1"/>
  <c r="G197" i="1"/>
  <c r="E199" i="1"/>
  <c r="O200" i="1"/>
  <c r="J205" i="1"/>
  <c r="G207" i="1"/>
  <c r="F208" i="1"/>
  <c r="E213" i="1"/>
  <c r="J215" i="1"/>
  <c r="O224" i="1"/>
  <c r="H229" i="1"/>
  <c r="O232" i="1"/>
  <c r="N237" i="1"/>
  <c r="H239" i="1"/>
  <c r="G240" i="1"/>
  <c r="J248" i="1"/>
  <c r="J252" i="1"/>
  <c r="O256" i="1"/>
  <c r="H261" i="1"/>
  <c r="Q262" i="1"/>
  <c r="J264" i="1"/>
  <c r="J267" i="1"/>
  <c r="F269" i="1"/>
  <c r="H270" i="1"/>
  <c r="O271" i="1"/>
  <c r="N272" i="1"/>
  <c r="N277" i="1"/>
  <c r="N278" i="1"/>
  <c r="E280" i="1"/>
  <c r="I283" i="1"/>
  <c r="H285" i="1"/>
  <c r="H286" i="1"/>
  <c r="I288" i="1"/>
  <c r="I291" i="1"/>
  <c r="E293" i="1"/>
  <c r="N294" i="1"/>
  <c r="G296" i="1"/>
  <c r="Q299" i="1"/>
  <c r="G301" i="1"/>
  <c r="N309" i="1"/>
  <c r="I310" i="1"/>
  <c r="M311" i="1"/>
  <c r="Q312" i="1"/>
  <c r="J317" i="1"/>
  <c r="H318" i="1"/>
  <c r="Q333" i="1"/>
  <c r="F336" i="1"/>
  <c r="H342" i="1"/>
  <c r="M364" i="1"/>
  <c r="F364" i="1"/>
  <c r="E364" i="1"/>
  <c r="O364" i="1"/>
  <c r="N369" i="1"/>
  <c r="J369" i="1"/>
  <c r="G369" i="1"/>
  <c r="G375" i="1"/>
  <c r="G378" i="1"/>
  <c r="Q434" i="1"/>
  <c r="O450" i="1"/>
  <c r="I354" i="1"/>
  <c r="O363" i="1"/>
  <c r="I370" i="1"/>
  <c r="Q384" i="1"/>
  <c r="Q387" i="1"/>
  <c r="J395" i="1"/>
  <c r="I401" i="1"/>
  <c r="F404" i="1"/>
  <c r="I409" i="1"/>
  <c r="M415" i="1"/>
  <c r="O417" i="1"/>
  <c r="J418" i="1"/>
  <c r="Q420" i="1"/>
  <c r="O425" i="1"/>
  <c r="N426" i="1"/>
  <c r="F430" i="1"/>
  <c r="E434" i="1"/>
  <c r="O436" i="1"/>
  <c r="Q439" i="1"/>
  <c r="E450" i="1"/>
  <c r="Q450" i="1"/>
  <c r="J354" i="1"/>
  <c r="G356" i="1"/>
  <c r="E363" i="1"/>
  <c r="Q363" i="1"/>
  <c r="I366" i="1"/>
  <c r="J370" i="1"/>
  <c r="Q379" i="1"/>
  <c r="E387" i="1"/>
  <c r="O394" i="1"/>
  <c r="N395" i="1"/>
  <c r="F397" i="1"/>
  <c r="G399" i="1"/>
  <c r="J401" i="1"/>
  <c r="E403" i="1"/>
  <c r="G404" i="1"/>
  <c r="E406" i="1"/>
  <c r="J409" i="1"/>
  <c r="F413" i="1"/>
  <c r="Q415" i="1"/>
  <c r="E417" i="1"/>
  <c r="E425" i="1"/>
  <c r="Q425" i="1"/>
  <c r="O426" i="1"/>
  <c r="G430" i="1"/>
  <c r="F434" i="1"/>
  <c r="E435" i="1"/>
  <c r="Q436" i="1"/>
  <c r="F450" i="1"/>
  <c r="H404" i="1"/>
  <c r="Q426" i="1"/>
  <c r="M430" i="1"/>
  <c r="H434" i="1"/>
  <c r="O441" i="1"/>
  <c r="F444" i="1"/>
  <c r="H450" i="1"/>
  <c r="E451" i="1"/>
  <c r="O354" i="1"/>
  <c r="O370" i="1"/>
  <c r="Q395" i="1"/>
  <c r="O401" i="1"/>
  <c r="O404" i="1"/>
  <c r="O409" i="1"/>
  <c r="J413" i="1"/>
  <c r="E416" i="1"/>
  <c r="O418" i="1"/>
  <c r="F420" i="1"/>
  <c r="E422" i="1"/>
  <c r="E426" i="1"/>
  <c r="N430" i="1"/>
  <c r="I434" i="1"/>
  <c r="I450" i="1"/>
  <c r="O325" i="1"/>
  <c r="J326" i="1"/>
  <c r="H328" i="1"/>
  <c r="G330" i="1"/>
  <c r="M338" i="1"/>
  <c r="E354" i="1"/>
  <c r="Q356" i="1"/>
  <c r="G358" i="1"/>
  <c r="G359" i="1"/>
  <c r="N360" i="1"/>
  <c r="Q361" i="1"/>
  <c r="N362" i="1"/>
  <c r="I363" i="1"/>
  <c r="J368" i="1"/>
  <c r="E370" i="1"/>
  <c r="Q370" i="1"/>
  <c r="O371" i="1"/>
  <c r="J377" i="1"/>
  <c r="H379" i="1"/>
  <c r="G384" i="1"/>
  <c r="M385" i="1"/>
  <c r="J386" i="1"/>
  <c r="I387" i="1"/>
  <c r="M388" i="1"/>
  <c r="Q389" i="1"/>
  <c r="I392" i="1"/>
  <c r="G394" i="1"/>
  <c r="E395" i="1"/>
  <c r="I397" i="1"/>
  <c r="J399" i="1"/>
  <c r="E401" i="1"/>
  <c r="Q401" i="1"/>
  <c r="I403" i="1"/>
  <c r="I406" i="1"/>
  <c r="E409" i="1"/>
  <c r="Q409" i="1"/>
  <c r="H412" i="1"/>
  <c r="M413" i="1"/>
  <c r="G415" i="1"/>
  <c r="G416" i="1"/>
  <c r="H417" i="1"/>
  <c r="E418" i="1"/>
  <c r="Q418" i="1"/>
  <c r="G420" i="1"/>
  <c r="E424" i="1"/>
  <c r="H425" i="1"/>
  <c r="F426" i="1"/>
  <c r="E427" i="1"/>
  <c r="N433" i="1"/>
  <c r="J434" i="1"/>
  <c r="F436" i="1"/>
  <c r="J437" i="1"/>
  <c r="G439" i="1"/>
  <c r="F441" i="1"/>
  <c r="Q442" i="1"/>
  <c r="H444" i="1"/>
  <c r="O449" i="1"/>
  <c r="P449" i="1" s="1"/>
  <c r="J450" i="1"/>
  <c r="N451" i="1"/>
  <c r="Q325" i="1"/>
  <c r="N326" i="1"/>
  <c r="I328" i="1"/>
  <c r="M330" i="1"/>
  <c r="N338" i="1"/>
  <c r="F354" i="1"/>
  <c r="Q354" i="1"/>
  <c r="I358" i="1"/>
  <c r="H359" i="1"/>
  <c r="O362" i="1"/>
  <c r="J363" i="1"/>
  <c r="I365" i="1"/>
  <c r="M368" i="1"/>
  <c r="F370" i="1"/>
  <c r="Q371" i="1"/>
  <c r="M377" i="1"/>
  <c r="I379" i="1"/>
  <c r="H384" i="1"/>
  <c r="N386" i="1"/>
  <c r="J387" i="1"/>
  <c r="O388" i="1"/>
  <c r="P388" i="1" s="1"/>
  <c r="J392" i="1"/>
  <c r="H394" i="1"/>
  <c r="F395" i="1"/>
  <c r="M396" i="1"/>
  <c r="O397" i="1"/>
  <c r="Q399" i="1"/>
  <c r="F401" i="1"/>
  <c r="M403" i="1"/>
  <c r="M406" i="1"/>
  <c r="F409" i="1"/>
  <c r="E411" i="1"/>
  <c r="I412" i="1"/>
  <c r="H415" i="1"/>
  <c r="J416" i="1"/>
  <c r="I417" i="1"/>
  <c r="F418" i="1"/>
  <c r="H420" i="1"/>
  <c r="J424" i="1"/>
  <c r="I425" i="1"/>
  <c r="H426" i="1"/>
  <c r="O433" i="1"/>
  <c r="N434" i="1"/>
  <c r="G436" i="1"/>
  <c r="H439" i="1"/>
  <c r="G441" i="1"/>
  <c r="E442" i="1"/>
  <c r="I444" i="1"/>
  <c r="G447" i="1"/>
  <c r="E449" i="1"/>
  <c r="O326" i="1"/>
  <c r="O328" i="1"/>
  <c r="G354" i="1"/>
  <c r="J359" i="1"/>
  <c r="E362" i="1"/>
  <c r="O365" i="1"/>
  <c r="I367" i="1"/>
  <c r="G370" i="1"/>
  <c r="E371" i="1"/>
  <c r="G376" i="1"/>
  <c r="J379" i="1"/>
  <c r="F381" i="1"/>
  <c r="I384" i="1"/>
  <c r="O386" i="1"/>
  <c r="N387" i="1"/>
  <c r="Q392" i="1"/>
  <c r="I394" i="1"/>
  <c r="H395" i="1"/>
  <c r="G401" i="1"/>
  <c r="O403" i="1"/>
  <c r="G409" i="1"/>
  <c r="H411" i="1"/>
  <c r="O412" i="1"/>
  <c r="J417" i="1"/>
  <c r="H418" i="1"/>
  <c r="I420" i="1"/>
  <c r="G423" i="1"/>
  <c r="J425" i="1"/>
  <c r="I426" i="1"/>
  <c r="H431" i="1"/>
  <c r="E433" i="1"/>
  <c r="Q433" i="1"/>
  <c r="O434" i="1"/>
  <c r="H436" i="1"/>
  <c r="I439" i="1"/>
  <c r="H441" i="1"/>
  <c r="F442" i="1"/>
  <c r="F443" i="1"/>
  <c r="O444" i="1"/>
  <c r="H447" i="1"/>
  <c r="F449" i="1"/>
  <c r="Q449" i="1"/>
  <c r="N450" i="1"/>
  <c r="I196" i="1"/>
  <c r="Q196" i="1"/>
  <c r="H196" i="1"/>
  <c r="O196" i="1"/>
  <c r="N196" i="1"/>
  <c r="M196" i="1"/>
  <c r="J196" i="1"/>
  <c r="G196" i="1"/>
  <c r="F196" i="1"/>
  <c r="E196" i="1"/>
  <c r="J201" i="1"/>
  <c r="Q201" i="1"/>
  <c r="H201" i="1"/>
  <c r="G201" i="1"/>
  <c r="O201" i="1"/>
  <c r="N201" i="1"/>
  <c r="M201" i="1"/>
  <c r="I201" i="1"/>
  <c r="F201" i="1"/>
  <c r="I246" i="1"/>
  <c r="G246" i="1"/>
  <c r="O246" i="1"/>
  <c r="F246" i="1"/>
  <c r="M246" i="1"/>
  <c r="J246" i="1"/>
  <c r="H246" i="1"/>
  <c r="Q246" i="1"/>
  <c r="N246" i="1"/>
  <c r="E246" i="1"/>
  <c r="I255" i="1"/>
  <c r="Q255" i="1"/>
  <c r="H255" i="1"/>
  <c r="E255" i="1"/>
  <c r="N255" i="1"/>
  <c r="M255" i="1"/>
  <c r="O255" i="1"/>
  <c r="J255" i="1"/>
  <c r="G255" i="1"/>
  <c r="F255" i="1"/>
  <c r="J47" i="1"/>
  <c r="I47" i="1"/>
  <c r="E49" i="1"/>
  <c r="Q73" i="1"/>
  <c r="H73" i="1"/>
  <c r="G73" i="1"/>
  <c r="O73" i="1"/>
  <c r="F73" i="1"/>
  <c r="Q172" i="1"/>
  <c r="H172" i="1"/>
  <c r="M172" i="1"/>
  <c r="J172" i="1"/>
  <c r="I172" i="1"/>
  <c r="G172" i="1"/>
  <c r="O172" i="1"/>
  <c r="N172" i="1"/>
  <c r="F172" i="1"/>
  <c r="E172" i="1"/>
  <c r="E14" i="1"/>
  <c r="F25" i="1"/>
  <c r="O25" i="1"/>
  <c r="E30" i="1"/>
  <c r="E38" i="1"/>
  <c r="O43" i="1"/>
  <c r="F43" i="1"/>
  <c r="N43" i="1"/>
  <c r="E43" i="1"/>
  <c r="H46" i="1"/>
  <c r="E47" i="1"/>
  <c r="F49" i="1"/>
  <c r="E50" i="1"/>
  <c r="G54" i="1"/>
  <c r="O54" i="1"/>
  <c r="F54" i="1"/>
  <c r="Q57" i="1"/>
  <c r="H57" i="1"/>
  <c r="G57" i="1"/>
  <c r="H67" i="1"/>
  <c r="F74" i="1"/>
  <c r="I161" i="1"/>
  <c r="I222" i="1"/>
  <c r="G222" i="1"/>
  <c r="O222" i="1"/>
  <c r="F222" i="1"/>
  <c r="M222" i="1"/>
  <c r="J222" i="1"/>
  <c r="H222" i="1"/>
  <c r="Q222" i="1"/>
  <c r="N222" i="1"/>
  <c r="I236" i="1"/>
  <c r="Q236" i="1"/>
  <c r="H236" i="1"/>
  <c r="O236" i="1"/>
  <c r="N236" i="1"/>
  <c r="M236" i="1"/>
  <c r="J236" i="1"/>
  <c r="G236" i="1"/>
  <c r="F236" i="1"/>
  <c r="O14" i="1"/>
  <c r="N19" i="1"/>
  <c r="O22" i="1"/>
  <c r="M24" i="1"/>
  <c r="G33" i="1"/>
  <c r="E35" i="1"/>
  <c r="F38" i="1"/>
  <c r="I44" i="1"/>
  <c r="Q44" i="1"/>
  <c r="H44" i="1"/>
  <c r="F47" i="1"/>
  <c r="I49" i="1"/>
  <c r="F50" i="1"/>
  <c r="Q50" i="1"/>
  <c r="J55" i="1"/>
  <c r="I55" i="1"/>
  <c r="E57" i="1"/>
  <c r="I67" i="1"/>
  <c r="I73" i="1"/>
  <c r="J79" i="1"/>
  <c r="I79" i="1"/>
  <c r="Q79" i="1"/>
  <c r="H79" i="1"/>
  <c r="G79" i="1"/>
  <c r="Q81" i="1"/>
  <c r="H81" i="1"/>
  <c r="G81" i="1"/>
  <c r="O81" i="1"/>
  <c r="F81" i="1"/>
  <c r="N81" i="1"/>
  <c r="E81" i="1"/>
  <c r="J90" i="1"/>
  <c r="I90" i="1"/>
  <c r="Q90" i="1"/>
  <c r="H90" i="1"/>
  <c r="F104" i="1"/>
  <c r="H124" i="1"/>
  <c r="F143" i="1"/>
  <c r="I148" i="1"/>
  <c r="Q148" i="1"/>
  <c r="H148" i="1"/>
  <c r="G148" i="1"/>
  <c r="O148" i="1"/>
  <c r="F148" i="1"/>
  <c r="M148" i="1"/>
  <c r="J148" i="1"/>
  <c r="E148" i="1"/>
  <c r="Q219" i="1"/>
  <c r="H219" i="1"/>
  <c r="O219" i="1"/>
  <c r="F219" i="1"/>
  <c r="N219" i="1"/>
  <c r="E219" i="1"/>
  <c r="M219" i="1"/>
  <c r="J219" i="1"/>
  <c r="E222" i="1"/>
  <c r="J290" i="1"/>
  <c r="I290" i="1"/>
  <c r="Q290" i="1"/>
  <c r="H290" i="1"/>
  <c r="N290" i="1"/>
  <c r="M290" i="1"/>
  <c r="O290" i="1"/>
  <c r="G290" i="1"/>
  <c r="F290" i="1"/>
  <c r="E290" i="1"/>
  <c r="E303" i="1"/>
  <c r="E16" i="1"/>
  <c r="N16" i="1"/>
  <c r="Q17" i="1"/>
  <c r="F19" i="1"/>
  <c r="O19" i="1"/>
  <c r="N24" i="1"/>
  <c r="H25" i="1"/>
  <c r="Q25" i="1"/>
  <c r="F27" i="1"/>
  <c r="M29" i="1"/>
  <c r="G30" i="1"/>
  <c r="E32" i="1"/>
  <c r="N32" i="1"/>
  <c r="H33" i="1"/>
  <c r="Q33" i="1"/>
  <c r="F35" i="1"/>
  <c r="M37" i="1"/>
  <c r="G38" i="1"/>
  <c r="H43" i="1"/>
  <c r="E44" i="1"/>
  <c r="J46" i="1"/>
  <c r="G47" i="1"/>
  <c r="G50" i="1"/>
  <c r="O51" i="1"/>
  <c r="F51" i="1"/>
  <c r="N51" i="1"/>
  <c r="E51" i="1"/>
  <c r="Q51" i="1"/>
  <c r="H54" i="1"/>
  <c r="E55" i="1"/>
  <c r="F57" i="1"/>
  <c r="E58" i="1"/>
  <c r="G62" i="1"/>
  <c r="O62" i="1"/>
  <c r="F62" i="1"/>
  <c r="Q62" i="1"/>
  <c r="Q65" i="1"/>
  <c r="H65" i="1"/>
  <c r="G65" i="1"/>
  <c r="O65" i="1"/>
  <c r="J67" i="1"/>
  <c r="G68" i="1"/>
  <c r="J73" i="1"/>
  <c r="F76" i="1"/>
  <c r="E79" i="1"/>
  <c r="I81" i="1"/>
  <c r="M82" i="1"/>
  <c r="E90" i="1"/>
  <c r="J92" i="1"/>
  <c r="Q113" i="1"/>
  <c r="H113" i="1"/>
  <c r="O113" i="1"/>
  <c r="F113" i="1"/>
  <c r="J113" i="1"/>
  <c r="I113" i="1"/>
  <c r="G113" i="1"/>
  <c r="E113" i="1"/>
  <c r="O143" i="1"/>
  <c r="N148" i="1"/>
  <c r="I188" i="1"/>
  <c r="Q188" i="1"/>
  <c r="H188" i="1"/>
  <c r="O188" i="1"/>
  <c r="N188" i="1"/>
  <c r="M188" i="1"/>
  <c r="J188" i="1"/>
  <c r="N194" i="1"/>
  <c r="E194" i="1"/>
  <c r="J194" i="1"/>
  <c r="O194" i="1"/>
  <c r="M194" i="1"/>
  <c r="I194" i="1"/>
  <c r="Q194" i="1"/>
  <c r="H194" i="1"/>
  <c r="G194" i="1"/>
  <c r="F194" i="1"/>
  <c r="N210" i="1"/>
  <c r="E210" i="1"/>
  <c r="J210" i="1"/>
  <c r="O210" i="1"/>
  <c r="M210" i="1"/>
  <c r="I210" i="1"/>
  <c r="Q210" i="1"/>
  <c r="H210" i="1"/>
  <c r="J217" i="1"/>
  <c r="Q217" i="1"/>
  <c r="H217" i="1"/>
  <c r="G217" i="1"/>
  <c r="O217" i="1"/>
  <c r="N217" i="1"/>
  <c r="M217" i="1"/>
  <c r="G219" i="1"/>
  <c r="I238" i="1"/>
  <c r="G238" i="1"/>
  <c r="O238" i="1"/>
  <c r="F238" i="1"/>
  <c r="M238" i="1"/>
  <c r="J238" i="1"/>
  <c r="H238" i="1"/>
  <c r="J241" i="1"/>
  <c r="Q241" i="1"/>
  <c r="H241" i="1"/>
  <c r="G241" i="1"/>
  <c r="O241" i="1"/>
  <c r="N241" i="1"/>
  <c r="M241" i="1"/>
  <c r="I241" i="1"/>
  <c r="J346" i="1"/>
  <c r="I346" i="1"/>
  <c r="Q346" i="1"/>
  <c r="H346" i="1"/>
  <c r="M346" i="1"/>
  <c r="G346" i="1"/>
  <c r="F346" i="1"/>
  <c r="E346" i="1"/>
  <c r="O346" i="1"/>
  <c r="N346" i="1"/>
  <c r="M33" i="1"/>
  <c r="Q46" i="1"/>
  <c r="Q49" i="1"/>
  <c r="H49" i="1"/>
  <c r="K49" i="1" s="1"/>
  <c r="G49" i="1"/>
  <c r="J74" i="1"/>
  <c r="I74" i="1"/>
  <c r="Q273" i="1"/>
  <c r="H273" i="1"/>
  <c r="G273" i="1"/>
  <c r="O273" i="1"/>
  <c r="F273" i="1"/>
  <c r="N273" i="1"/>
  <c r="E273" i="1"/>
  <c r="M273" i="1"/>
  <c r="J273" i="1"/>
  <c r="E17" i="1"/>
  <c r="M22" i="1"/>
  <c r="E74" i="1"/>
  <c r="I212" i="1"/>
  <c r="Q212" i="1"/>
  <c r="H212" i="1"/>
  <c r="O212" i="1"/>
  <c r="N212" i="1"/>
  <c r="M212" i="1"/>
  <c r="J212" i="1"/>
  <c r="G212" i="1"/>
  <c r="N14" i="1"/>
  <c r="F17" i="1"/>
  <c r="E22" i="1"/>
  <c r="I97" i="1"/>
  <c r="Q145" i="1"/>
  <c r="H145" i="1"/>
  <c r="O145" i="1"/>
  <c r="F145" i="1"/>
  <c r="N145" i="1"/>
  <c r="E145" i="1"/>
  <c r="M145" i="1"/>
  <c r="J145" i="1"/>
  <c r="I145" i="1"/>
  <c r="G25" i="1"/>
  <c r="E27" i="1"/>
  <c r="F30" i="1"/>
  <c r="N35" i="1"/>
  <c r="Q47" i="1"/>
  <c r="G74" i="1"/>
  <c r="N136" i="1"/>
  <c r="E136" i="1"/>
  <c r="J136" i="1"/>
  <c r="I136" i="1"/>
  <c r="H136" i="1"/>
  <c r="G136" i="1"/>
  <c r="F136" i="1"/>
  <c r="G145" i="1"/>
  <c r="G22" i="1"/>
  <c r="Q14" i="1"/>
  <c r="O16" i="1"/>
  <c r="G19" i="1"/>
  <c r="E21" i="1"/>
  <c r="Q22" i="1"/>
  <c r="F24" i="1"/>
  <c r="I25" i="1"/>
  <c r="M26" i="1"/>
  <c r="E29" i="1"/>
  <c r="N29" i="1"/>
  <c r="H30" i="1"/>
  <c r="Q30" i="1"/>
  <c r="F32" i="1"/>
  <c r="O32" i="1"/>
  <c r="I33" i="1"/>
  <c r="M34" i="1"/>
  <c r="G35" i="1"/>
  <c r="E37" i="1"/>
  <c r="N37" i="1"/>
  <c r="H38" i="1"/>
  <c r="Q38" i="1"/>
  <c r="I43" i="1"/>
  <c r="F44" i="1"/>
  <c r="H47" i="1"/>
  <c r="H50" i="1"/>
  <c r="G51" i="1"/>
  <c r="I52" i="1"/>
  <c r="Q52" i="1"/>
  <c r="H52" i="1"/>
  <c r="O52" i="1"/>
  <c r="I54" i="1"/>
  <c r="F55" i="1"/>
  <c r="Q55" i="1"/>
  <c r="I57" i="1"/>
  <c r="F58" i="1"/>
  <c r="Q58" i="1"/>
  <c r="E62" i="1"/>
  <c r="J63" i="1"/>
  <c r="I63" i="1"/>
  <c r="O63" i="1"/>
  <c r="E65" i="1"/>
  <c r="O66" i="1"/>
  <c r="J68" i="1"/>
  <c r="J71" i="1"/>
  <c r="I71" i="1"/>
  <c r="Q71" i="1"/>
  <c r="H71" i="1"/>
  <c r="M74" i="1"/>
  <c r="F79" i="1"/>
  <c r="J81" i="1"/>
  <c r="N82" i="1"/>
  <c r="F90" i="1"/>
  <c r="M95" i="1"/>
  <c r="I100" i="1"/>
  <c r="Q100" i="1"/>
  <c r="H100" i="1"/>
  <c r="G100" i="1"/>
  <c r="O100" i="1"/>
  <c r="F100" i="1"/>
  <c r="G102" i="1"/>
  <c r="I102" i="1"/>
  <c r="H102" i="1"/>
  <c r="Q102" i="1"/>
  <c r="F102" i="1"/>
  <c r="O102" i="1"/>
  <c r="E102" i="1"/>
  <c r="M104" i="1"/>
  <c r="Q121" i="1"/>
  <c r="H121" i="1"/>
  <c r="O121" i="1"/>
  <c r="F121" i="1"/>
  <c r="N121" i="1"/>
  <c r="E121" i="1"/>
  <c r="M121" i="1"/>
  <c r="O136" i="1"/>
  <c r="I138" i="1"/>
  <c r="Q138" i="1"/>
  <c r="H138" i="1"/>
  <c r="J138" i="1"/>
  <c r="G138" i="1"/>
  <c r="F138" i="1"/>
  <c r="E138" i="1"/>
  <c r="N144" i="1"/>
  <c r="E144" i="1"/>
  <c r="J144" i="1"/>
  <c r="O144" i="1"/>
  <c r="M144" i="1"/>
  <c r="I144" i="1"/>
  <c r="H144" i="1"/>
  <c r="I146" i="1"/>
  <c r="Q146" i="1"/>
  <c r="H146" i="1"/>
  <c r="N146" i="1"/>
  <c r="M146" i="1"/>
  <c r="J146" i="1"/>
  <c r="G146" i="1"/>
  <c r="Q153" i="1"/>
  <c r="H153" i="1"/>
  <c r="G153" i="1"/>
  <c r="O153" i="1"/>
  <c r="F153" i="1"/>
  <c r="N153" i="1"/>
  <c r="E153" i="1"/>
  <c r="M153" i="1"/>
  <c r="J153" i="1"/>
  <c r="I153" i="1"/>
  <c r="Q195" i="1"/>
  <c r="H195" i="1"/>
  <c r="O195" i="1"/>
  <c r="F195" i="1"/>
  <c r="N195" i="1"/>
  <c r="E195" i="1"/>
  <c r="M195" i="1"/>
  <c r="J195" i="1"/>
  <c r="I219" i="1"/>
  <c r="N234" i="1"/>
  <c r="E234" i="1"/>
  <c r="J234" i="1"/>
  <c r="O234" i="1"/>
  <c r="M234" i="1"/>
  <c r="I234" i="1"/>
  <c r="Q234" i="1"/>
  <c r="H234" i="1"/>
  <c r="G234" i="1"/>
  <c r="Q297" i="1"/>
  <c r="H297" i="1"/>
  <c r="G297" i="1"/>
  <c r="O297" i="1"/>
  <c r="F297" i="1"/>
  <c r="N297" i="1"/>
  <c r="E297" i="1"/>
  <c r="M297" i="1"/>
  <c r="J297" i="1"/>
  <c r="M25" i="1"/>
  <c r="G46" i="1"/>
  <c r="O46" i="1"/>
  <c r="F46" i="1"/>
  <c r="O67" i="1"/>
  <c r="F67" i="1"/>
  <c r="N67" i="1"/>
  <c r="E67" i="1"/>
  <c r="M14" i="1"/>
  <c r="N25" i="1"/>
  <c r="N33" i="1"/>
  <c r="M38" i="1"/>
  <c r="O47" i="1"/>
  <c r="G67" i="1"/>
  <c r="E82" i="1"/>
  <c r="Q97" i="1"/>
  <c r="H97" i="1"/>
  <c r="G97" i="1"/>
  <c r="O97" i="1"/>
  <c r="F97" i="1"/>
  <c r="N97" i="1"/>
  <c r="E97" i="1"/>
  <c r="I124" i="1"/>
  <c r="G124" i="1"/>
  <c r="O124" i="1"/>
  <c r="F124" i="1"/>
  <c r="N124" i="1"/>
  <c r="M124" i="1"/>
  <c r="J124" i="1"/>
  <c r="Q161" i="1"/>
  <c r="H161" i="1"/>
  <c r="G161" i="1"/>
  <c r="O161" i="1"/>
  <c r="F161" i="1"/>
  <c r="N161" i="1"/>
  <c r="E161" i="1"/>
  <c r="M161" i="1"/>
  <c r="I198" i="1"/>
  <c r="G198" i="1"/>
  <c r="O198" i="1"/>
  <c r="F198" i="1"/>
  <c r="M198" i="1"/>
  <c r="J198" i="1"/>
  <c r="H198" i="1"/>
  <c r="Q198" i="1"/>
  <c r="E201" i="1"/>
  <c r="I273" i="1"/>
  <c r="J391" i="1"/>
  <c r="I391" i="1"/>
  <c r="Q391" i="1"/>
  <c r="H391" i="1"/>
  <c r="M391" i="1"/>
  <c r="G391" i="1"/>
  <c r="F391" i="1"/>
  <c r="E391" i="1"/>
  <c r="O391" i="1"/>
  <c r="N391" i="1"/>
  <c r="N30" i="1"/>
  <c r="F33" i="1"/>
  <c r="I76" i="1"/>
  <c r="Q76" i="1"/>
  <c r="H76" i="1"/>
  <c r="G76" i="1"/>
  <c r="F82" i="1"/>
  <c r="I92" i="1"/>
  <c r="Q92" i="1"/>
  <c r="H92" i="1"/>
  <c r="G92" i="1"/>
  <c r="O92" i="1"/>
  <c r="F92" i="1"/>
  <c r="E95" i="1"/>
  <c r="J303" i="1"/>
  <c r="I303" i="1"/>
  <c r="H303" i="1"/>
  <c r="G303" i="1"/>
  <c r="Q303" i="1"/>
  <c r="O303" i="1"/>
  <c r="N303" i="1"/>
  <c r="M303" i="1"/>
  <c r="Q421" i="1"/>
  <c r="H421" i="1"/>
  <c r="G421" i="1"/>
  <c r="O421" i="1"/>
  <c r="F421" i="1"/>
  <c r="N421" i="1"/>
  <c r="E421" i="1"/>
  <c r="M421" i="1"/>
  <c r="J421" i="1"/>
  <c r="I421" i="1"/>
  <c r="F14" i="1"/>
  <c r="G17" i="1"/>
  <c r="F22" i="1"/>
  <c r="N27" i="1"/>
  <c r="O38" i="1"/>
  <c r="G43" i="1"/>
  <c r="E54" i="1"/>
  <c r="O55" i="1"/>
  <c r="O58" i="1"/>
  <c r="E76" i="1"/>
  <c r="F95" i="1"/>
  <c r="N198" i="1"/>
  <c r="E236" i="1"/>
  <c r="G257" i="1"/>
  <c r="O257" i="1"/>
  <c r="F257" i="1"/>
  <c r="N257" i="1"/>
  <c r="J257" i="1"/>
  <c r="H257" i="1"/>
  <c r="E257" i="1"/>
  <c r="Q257" i="1"/>
  <c r="M257" i="1"/>
  <c r="G14" i="1"/>
  <c r="M21" i="1"/>
  <c r="E24" i="1"/>
  <c r="O35" i="1"/>
  <c r="I17" i="1"/>
  <c r="N21" i="1"/>
  <c r="O24" i="1"/>
  <c r="G27" i="1"/>
  <c r="F13" i="1"/>
  <c r="I14" i="1"/>
  <c r="G16" i="1"/>
  <c r="J17" i="1"/>
  <c r="E18" i="1"/>
  <c r="N18" i="1"/>
  <c r="H19" i="1"/>
  <c r="Q19" i="1"/>
  <c r="F21" i="1"/>
  <c r="O21" i="1"/>
  <c r="I22" i="1"/>
  <c r="G24" i="1"/>
  <c r="J25" i="1"/>
  <c r="E26" i="1"/>
  <c r="N26" i="1"/>
  <c r="H27" i="1"/>
  <c r="Q27" i="1"/>
  <c r="F29" i="1"/>
  <c r="O29" i="1"/>
  <c r="I30" i="1"/>
  <c r="G32" i="1"/>
  <c r="J33" i="1"/>
  <c r="E34" i="1"/>
  <c r="N34" i="1"/>
  <c r="H35" i="1"/>
  <c r="Q35" i="1"/>
  <c r="F37" i="1"/>
  <c r="O37" i="1"/>
  <c r="I38" i="1"/>
  <c r="N39" i="1"/>
  <c r="Q41" i="1"/>
  <c r="H41" i="1"/>
  <c r="G41" i="1"/>
  <c r="O41" i="1"/>
  <c r="N42" i="1"/>
  <c r="J43" i="1"/>
  <c r="G44" i="1"/>
  <c r="M46" i="1"/>
  <c r="M49" i="1"/>
  <c r="I50" i="1"/>
  <c r="H51" i="1"/>
  <c r="E52" i="1"/>
  <c r="J54" i="1"/>
  <c r="G55" i="1"/>
  <c r="J57" i="1"/>
  <c r="G58" i="1"/>
  <c r="O59" i="1"/>
  <c r="F59" i="1"/>
  <c r="N59" i="1"/>
  <c r="E59" i="1"/>
  <c r="Q59" i="1"/>
  <c r="H62" i="1"/>
  <c r="E63" i="1"/>
  <c r="F65" i="1"/>
  <c r="E66" i="1"/>
  <c r="M67" i="1"/>
  <c r="G70" i="1"/>
  <c r="O70" i="1"/>
  <c r="F70" i="1"/>
  <c r="N70" i="1"/>
  <c r="E70" i="1"/>
  <c r="E71" i="1"/>
  <c r="M73" i="1"/>
  <c r="N74" i="1"/>
  <c r="J87" i="1"/>
  <c r="I87" i="1"/>
  <c r="Q87" i="1"/>
  <c r="H87" i="1"/>
  <c r="G87" i="1"/>
  <c r="Q89" i="1"/>
  <c r="H89" i="1"/>
  <c r="G89" i="1"/>
  <c r="O89" i="1"/>
  <c r="F89" i="1"/>
  <c r="N89" i="1"/>
  <c r="E89" i="1"/>
  <c r="G90" i="1"/>
  <c r="M92" i="1"/>
  <c r="J98" i="1"/>
  <c r="I98" i="1"/>
  <c r="Q98" i="1"/>
  <c r="H98" i="1"/>
  <c r="E100" i="1"/>
  <c r="J102" i="1"/>
  <c r="M106" i="1"/>
  <c r="J106" i="1"/>
  <c r="I106" i="1"/>
  <c r="H106" i="1"/>
  <c r="N112" i="1"/>
  <c r="E112" i="1"/>
  <c r="M112" i="1"/>
  <c r="J112" i="1"/>
  <c r="I112" i="1"/>
  <c r="H112" i="1"/>
  <c r="M113" i="1"/>
  <c r="I116" i="1"/>
  <c r="G116" i="1"/>
  <c r="M116" i="1"/>
  <c r="J116" i="1"/>
  <c r="H116" i="1"/>
  <c r="G121" i="1"/>
  <c r="M138" i="1"/>
  <c r="F144" i="1"/>
  <c r="E146" i="1"/>
  <c r="J154" i="1"/>
  <c r="I154" i="1"/>
  <c r="Q154" i="1"/>
  <c r="H154" i="1"/>
  <c r="O154" i="1"/>
  <c r="N154" i="1"/>
  <c r="M154" i="1"/>
  <c r="F188" i="1"/>
  <c r="G195" i="1"/>
  <c r="Q203" i="1"/>
  <c r="H203" i="1"/>
  <c r="O203" i="1"/>
  <c r="F203" i="1"/>
  <c r="N203" i="1"/>
  <c r="E203" i="1"/>
  <c r="M203" i="1"/>
  <c r="J203" i="1"/>
  <c r="I203" i="1"/>
  <c r="G203" i="1"/>
  <c r="G210" i="1"/>
  <c r="F217" i="1"/>
  <c r="F234" i="1"/>
  <c r="N238" i="1"/>
  <c r="F241" i="1"/>
  <c r="I297" i="1"/>
  <c r="M17" i="1"/>
  <c r="O49" i="1"/>
  <c r="J82" i="1"/>
  <c r="I82" i="1"/>
  <c r="Q82" i="1"/>
  <c r="H82" i="1"/>
  <c r="N17" i="1"/>
  <c r="M30" i="1"/>
  <c r="E33" i="1"/>
  <c r="E46" i="1"/>
  <c r="O50" i="1"/>
  <c r="I68" i="1"/>
  <c r="Q68" i="1"/>
  <c r="H68" i="1"/>
  <c r="O68" i="1"/>
  <c r="Q74" i="1"/>
  <c r="J95" i="1"/>
  <c r="I95" i="1"/>
  <c r="Q95" i="1"/>
  <c r="H95" i="1"/>
  <c r="G95" i="1"/>
  <c r="J143" i="1"/>
  <c r="Q143" i="1"/>
  <c r="H143" i="1"/>
  <c r="G143" i="1"/>
  <c r="N143" i="1"/>
  <c r="M143" i="1"/>
  <c r="I143" i="1"/>
  <c r="O17" i="1"/>
  <c r="M19" i="1"/>
  <c r="N22" i="1"/>
  <c r="N38" i="1"/>
  <c r="Q54" i="1"/>
  <c r="O57" i="1"/>
  <c r="E73" i="1"/>
  <c r="N104" i="1"/>
  <c r="E104" i="1"/>
  <c r="J104" i="1"/>
  <c r="I104" i="1"/>
  <c r="H104" i="1"/>
  <c r="Q104" i="1"/>
  <c r="G104" i="1"/>
  <c r="E124" i="1"/>
  <c r="I156" i="1"/>
  <c r="Q156" i="1"/>
  <c r="H156" i="1"/>
  <c r="G156" i="1"/>
  <c r="O156" i="1"/>
  <c r="F156" i="1"/>
  <c r="N156" i="1"/>
  <c r="M156" i="1"/>
  <c r="E198" i="1"/>
  <c r="Q243" i="1"/>
  <c r="O243" i="1"/>
  <c r="F243" i="1"/>
  <c r="N243" i="1"/>
  <c r="E243" i="1"/>
  <c r="M243" i="1"/>
  <c r="J243" i="1"/>
  <c r="I243" i="1"/>
  <c r="M16" i="1"/>
  <c r="E19" i="1"/>
  <c r="O30" i="1"/>
  <c r="F68" i="1"/>
  <c r="G82" i="1"/>
  <c r="J97" i="1"/>
  <c r="E156" i="1"/>
  <c r="J177" i="1"/>
  <c r="Q177" i="1"/>
  <c r="H177" i="1"/>
  <c r="G177" i="1"/>
  <c r="N177" i="1"/>
  <c r="M177" i="1"/>
  <c r="I177" i="1"/>
  <c r="O177" i="1"/>
  <c r="F177" i="1"/>
  <c r="E177" i="1"/>
  <c r="F212" i="1"/>
  <c r="O27" i="1"/>
  <c r="H14" i="1"/>
  <c r="F16" i="1"/>
  <c r="M18" i="1"/>
  <c r="H22" i="1"/>
  <c r="H16" i="1"/>
  <c r="F18" i="1"/>
  <c r="H24" i="1"/>
  <c r="F26" i="1"/>
  <c r="H32" i="1"/>
  <c r="F34" i="1"/>
  <c r="O42" i="1"/>
  <c r="J44" i="1"/>
  <c r="N46" i="1"/>
  <c r="M47" i="1"/>
  <c r="N49" i="1"/>
  <c r="M50" i="1"/>
  <c r="I51" i="1"/>
  <c r="F52" i="1"/>
  <c r="H55" i="1"/>
  <c r="H58" i="1"/>
  <c r="I60" i="1"/>
  <c r="Q60" i="1"/>
  <c r="H60" i="1"/>
  <c r="O60" i="1"/>
  <c r="I62" i="1"/>
  <c r="F63" i="1"/>
  <c r="Q63" i="1"/>
  <c r="I65" i="1"/>
  <c r="F66" i="1"/>
  <c r="Q66" i="1"/>
  <c r="M68" i="1"/>
  <c r="F71" i="1"/>
  <c r="N73" i="1"/>
  <c r="O74" i="1"/>
  <c r="M76" i="1"/>
  <c r="M79" i="1"/>
  <c r="M81" i="1"/>
  <c r="I84" i="1"/>
  <c r="Q84" i="1"/>
  <c r="H84" i="1"/>
  <c r="G84" i="1"/>
  <c r="O84" i="1"/>
  <c r="F84" i="1"/>
  <c r="M90" i="1"/>
  <c r="N92" i="1"/>
  <c r="O95" i="1"/>
  <c r="J100" i="1"/>
  <c r="N113" i="1"/>
  <c r="I121" i="1"/>
  <c r="J135" i="1"/>
  <c r="Q135" i="1"/>
  <c r="H135" i="1"/>
  <c r="G135" i="1"/>
  <c r="I135" i="1"/>
  <c r="F135" i="1"/>
  <c r="E135" i="1"/>
  <c r="Q136" i="1"/>
  <c r="N138" i="1"/>
  <c r="G144" i="1"/>
  <c r="F146" i="1"/>
  <c r="E154" i="1"/>
  <c r="J159" i="1"/>
  <c r="I159" i="1"/>
  <c r="Q159" i="1"/>
  <c r="H159" i="1"/>
  <c r="G159" i="1"/>
  <c r="N159" i="1"/>
  <c r="M159" i="1"/>
  <c r="F159" i="1"/>
  <c r="N186" i="1"/>
  <c r="E186" i="1"/>
  <c r="J186" i="1"/>
  <c r="O186" i="1"/>
  <c r="M186" i="1"/>
  <c r="I186" i="1"/>
  <c r="Q186" i="1"/>
  <c r="G188" i="1"/>
  <c r="I195" i="1"/>
  <c r="I217" i="1"/>
  <c r="J225" i="1"/>
  <c r="Q225" i="1"/>
  <c r="H225" i="1"/>
  <c r="G225" i="1"/>
  <c r="O225" i="1"/>
  <c r="N225" i="1"/>
  <c r="M225" i="1"/>
  <c r="I225" i="1"/>
  <c r="F225" i="1"/>
  <c r="E225" i="1"/>
  <c r="Q238" i="1"/>
  <c r="J250" i="1"/>
  <c r="O250" i="1"/>
  <c r="E250" i="1"/>
  <c r="M250" i="1"/>
  <c r="Q250" i="1"/>
  <c r="N250" i="1"/>
  <c r="I250" i="1"/>
  <c r="I268" i="1"/>
  <c r="Q268" i="1"/>
  <c r="H268" i="1"/>
  <c r="G268" i="1"/>
  <c r="O268" i="1"/>
  <c r="F268" i="1"/>
  <c r="M268" i="1"/>
  <c r="M78" i="1"/>
  <c r="M86" i="1"/>
  <c r="M94" i="1"/>
  <c r="O107" i="1"/>
  <c r="F107" i="1"/>
  <c r="N107" i="1"/>
  <c r="O114" i="1"/>
  <c r="Q137" i="1"/>
  <c r="H137" i="1"/>
  <c r="O137" i="1"/>
  <c r="F137" i="1"/>
  <c r="N137" i="1"/>
  <c r="E137" i="1"/>
  <c r="J151" i="1"/>
  <c r="I151" i="1"/>
  <c r="Q151" i="1"/>
  <c r="H151" i="1"/>
  <c r="G151" i="1"/>
  <c r="Q179" i="1"/>
  <c r="H179" i="1"/>
  <c r="O179" i="1"/>
  <c r="F179" i="1"/>
  <c r="N179" i="1"/>
  <c r="E179" i="1"/>
  <c r="M179" i="1"/>
  <c r="J179" i="1"/>
  <c r="I179" i="1"/>
  <c r="J185" i="1"/>
  <c r="Q185" i="1"/>
  <c r="H185" i="1"/>
  <c r="G185" i="1"/>
  <c r="O185" i="1"/>
  <c r="N185" i="1"/>
  <c r="M185" i="1"/>
  <c r="I206" i="1"/>
  <c r="G206" i="1"/>
  <c r="O206" i="1"/>
  <c r="F206" i="1"/>
  <c r="M206" i="1"/>
  <c r="J206" i="1"/>
  <c r="H206" i="1"/>
  <c r="N218" i="1"/>
  <c r="E218" i="1"/>
  <c r="J218" i="1"/>
  <c r="O218" i="1"/>
  <c r="M218" i="1"/>
  <c r="I218" i="1"/>
  <c r="I220" i="1"/>
  <c r="Q220" i="1"/>
  <c r="H220" i="1"/>
  <c r="O220" i="1"/>
  <c r="N220" i="1"/>
  <c r="M220" i="1"/>
  <c r="J220" i="1"/>
  <c r="Q227" i="1"/>
  <c r="H227" i="1"/>
  <c r="O227" i="1"/>
  <c r="F227" i="1"/>
  <c r="N227" i="1"/>
  <c r="E227" i="1"/>
  <c r="M227" i="1"/>
  <c r="J227" i="1"/>
  <c r="J249" i="1"/>
  <c r="Q249" i="1"/>
  <c r="H249" i="1"/>
  <c r="G249" i="1"/>
  <c r="O249" i="1"/>
  <c r="N249" i="1"/>
  <c r="M249" i="1"/>
  <c r="N251" i="1"/>
  <c r="E251" i="1"/>
  <c r="J251" i="1"/>
  <c r="H251" i="1"/>
  <c r="Q251" i="1"/>
  <c r="G251" i="1"/>
  <c r="O251" i="1"/>
  <c r="M251" i="1"/>
  <c r="J263" i="1"/>
  <c r="I263" i="1"/>
  <c r="Q263" i="1"/>
  <c r="H263" i="1"/>
  <c r="G263" i="1"/>
  <c r="N263" i="1"/>
  <c r="F263" i="1"/>
  <c r="O263" i="1"/>
  <c r="M75" i="1"/>
  <c r="E78" i="1"/>
  <c r="N78" i="1"/>
  <c r="M83" i="1"/>
  <c r="E86" i="1"/>
  <c r="N86" i="1"/>
  <c r="M91" i="1"/>
  <c r="E94" i="1"/>
  <c r="N94" i="1"/>
  <c r="M99" i="1"/>
  <c r="Q105" i="1"/>
  <c r="H105" i="1"/>
  <c r="N105" i="1"/>
  <c r="E107" i="1"/>
  <c r="E114" i="1"/>
  <c r="J127" i="1"/>
  <c r="Q127" i="1"/>
  <c r="H127" i="1"/>
  <c r="G127" i="1"/>
  <c r="N128" i="1"/>
  <c r="E128" i="1"/>
  <c r="J128" i="1"/>
  <c r="Q128" i="1"/>
  <c r="I130" i="1"/>
  <c r="Q130" i="1"/>
  <c r="H130" i="1"/>
  <c r="I140" i="1"/>
  <c r="G140" i="1"/>
  <c r="O140" i="1"/>
  <c r="F140" i="1"/>
  <c r="I182" i="1"/>
  <c r="G182" i="1"/>
  <c r="O182" i="1"/>
  <c r="F182" i="1"/>
  <c r="J182" i="1"/>
  <c r="H182" i="1"/>
  <c r="E182" i="1"/>
  <c r="Q187" i="1"/>
  <c r="H187" i="1"/>
  <c r="O187" i="1"/>
  <c r="F187" i="1"/>
  <c r="N187" i="1"/>
  <c r="E187" i="1"/>
  <c r="M187" i="1"/>
  <c r="J187" i="1"/>
  <c r="J209" i="1"/>
  <c r="Q209" i="1"/>
  <c r="H209" i="1"/>
  <c r="G209" i="1"/>
  <c r="O209" i="1"/>
  <c r="N209" i="1"/>
  <c r="M209" i="1"/>
  <c r="G227" i="1"/>
  <c r="I230" i="1"/>
  <c r="G230" i="1"/>
  <c r="O230" i="1"/>
  <c r="F230" i="1"/>
  <c r="M230" i="1"/>
  <c r="J230" i="1"/>
  <c r="H230" i="1"/>
  <c r="N242" i="1"/>
  <c r="E242" i="1"/>
  <c r="J242" i="1"/>
  <c r="O242" i="1"/>
  <c r="M242" i="1"/>
  <c r="I242" i="1"/>
  <c r="I244" i="1"/>
  <c r="Q244" i="1"/>
  <c r="H244" i="1"/>
  <c r="O244" i="1"/>
  <c r="N244" i="1"/>
  <c r="M244" i="1"/>
  <c r="J244" i="1"/>
  <c r="E263" i="1"/>
  <c r="E75" i="1"/>
  <c r="N75" i="1"/>
  <c r="F78" i="1"/>
  <c r="O78" i="1"/>
  <c r="M80" i="1"/>
  <c r="E83" i="1"/>
  <c r="N83" i="1"/>
  <c r="F86" i="1"/>
  <c r="O86" i="1"/>
  <c r="M88" i="1"/>
  <c r="P88" i="1" s="1"/>
  <c r="E91" i="1"/>
  <c r="N91" i="1"/>
  <c r="F94" i="1"/>
  <c r="O94" i="1"/>
  <c r="M96" i="1"/>
  <c r="E99" i="1"/>
  <c r="N99" i="1"/>
  <c r="N103" i="1"/>
  <c r="E105" i="1"/>
  <c r="O105" i="1"/>
  <c r="G107" i="1"/>
  <c r="Q107" i="1"/>
  <c r="G110" i="1"/>
  <c r="N110" i="1"/>
  <c r="E110" i="1"/>
  <c r="Q110" i="1"/>
  <c r="F114" i="1"/>
  <c r="Q114" i="1"/>
  <c r="E127" i="1"/>
  <c r="F128" i="1"/>
  <c r="Q129" i="1"/>
  <c r="H129" i="1"/>
  <c r="O129" i="1"/>
  <c r="F129" i="1"/>
  <c r="N129" i="1"/>
  <c r="E129" i="1"/>
  <c r="E130" i="1"/>
  <c r="I137" i="1"/>
  <c r="E140" i="1"/>
  <c r="F151" i="1"/>
  <c r="J162" i="1"/>
  <c r="I162" i="1"/>
  <c r="Q162" i="1"/>
  <c r="H162" i="1"/>
  <c r="Q171" i="1"/>
  <c r="H171" i="1"/>
  <c r="N171" i="1"/>
  <c r="E171" i="1"/>
  <c r="O171" i="1"/>
  <c r="M171" i="1"/>
  <c r="J171" i="1"/>
  <c r="M182" i="1"/>
  <c r="F185" i="1"/>
  <c r="G187" i="1"/>
  <c r="I190" i="1"/>
  <c r="G190" i="1"/>
  <c r="O190" i="1"/>
  <c r="F190" i="1"/>
  <c r="M190" i="1"/>
  <c r="J190" i="1"/>
  <c r="H190" i="1"/>
  <c r="N202" i="1"/>
  <c r="E202" i="1"/>
  <c r="J202" i="1"/>
  <c r="O202" i="1"/>
  <c r="M202" i="1"/>
  <c r="I202" i="1"/>
  <c r="I204" i="1"/>
  <c r="Q204" i="1"/>
  <c r="H204" i="1"/>
  <c r="O204" i="1"/>
  <c r="N204" i="1"/>
  <c r="M204" i="1"/>
  <c r="J204" i="1"/>
  <c r="N206" i="1"/>
  <c r="E209" i="1"/>
  <c r="Q211" i="1"/>
  <c r="H211" i="1"/>
  <c r="O211" i="1"/>
  <c r="F211" i="1"/>
  <c r="N211" i="1"/>
  <c r="E211" i="1"/>
  <c r="M211" i="1"/>
  <c r="J211" i="1"/>
  <c r="G218" i="1"/>
  <c r="F220" i="1"/>
  <c r="I227" i="1"/>
  <c r="E230" i="1"/>
  <c r="J233" i="1"/>
  <c r="Q233" i="1"/>
  <c r="H233" i="1"/>
  <c r="G233" i="1"/>
  <c r="O233" i="1"/>
  <c r="N233" i="1"/>
  <c r="M233" i="1"/>
  <c r="F242" i="1"/>
  <c r="E244" i="1"/>
  <c r="F249" i="1"/>
  <c r="I251" i="1"/>
  <c r="M263" i="1"/>
  <c r="Q289" i="1"/>
  <c r="H289" i="1"/>
  <c r="G289" i="1"/>
  <c r="O289" i="1"/>
  <c r="F289" i="1"/>
  <c r="N289" i="1"/>
  <c r="E289" i="1"/>
  <c r="M289" i="1"/>
  <c r="J289" i="1"/>
  <c r="I289" i="1"/>
  <c r="J327" i="1"/>
  <c r="I327" i="1"/>
  <c r="Q327" i="1"/>
  <c r="H327" i="1"/>
  <c r="G327" i="1"/>
  <c r="M327" i="1"/>
  <c r="F327" i="1"/>
  <c r="E327" i="1"/>
  <c r="O327" i="1"/>
  <c r="N327" i="1"/>
  <c r="F75" i="1"/>
  <c r="E80" i="1"/>
  <c r="F83" i="1"/>
  <c r="E88" i="1"/>
  <c r="F91" i="1"/>
  <c r="E96" i="1"/>
  <c r="F99" i="1"/>
  <c r="N101" i="1"/>
  <c r="E103" i="1"/>
  <c r="O103" i="1"/>
  <c r="F105" i="1"/>
  <c r="H107" i="1"/>
  <c r="N108" i="1"/>
  <c r="F110" i="1"/>
  <c r="J111" i="1"/>
  <c r="Q111" i="1"/>
  <c r="H111" i="1"/>
  <c r="O111" i="1"/>
  <c r="G114" i="1"/>
  <c r="J119" i="1"/>
  <c r="Q119" i="1"/>
  <c r="H119" i="1"/>
  <c r="G119" i="1"/>
  <c r="N120" i="1"/>
  <c r="E120" i="1"/>
  <c r="J120" i="1"/>
  <c r="Q120" i="1"/>
  <c r="I122" i="1"/>
  <c r="Q122" i="1"/>
  <c r="H122" i="1"/>
  <c r="F127" i="1"/>
  <c r="G128" i="1"/>
  <c r="G129" i="1"/>
  <c r="F130" i="1"/>
  <c r="I132" i="1"/>
  <c r="G132" i="1"/>
  <c r="O132" i="1"/>
  <c r="F132" i="1"/>
  <c r="J137" i="1"/>
  <c r="H140" i="1"/>
  <c r="E162" i="1"/>
  <c r="I164" i="1"/>
  <c r="Q164" i="1"/>
  <c r="H164" i="1"/>
  <c r="G164" i="1"/>
  <c r="O164" i="1"/>
  <c r="F164" i="1"/>
  <c r="F171" i="1"/>
  <c r="N178" i="1"/>
  <c r="E178" i="1"/>
  <c r="J178" i="1"/>
  <c r="O178" i="1"/>
  <c r="M178" i="1"/>
  <c r="I178" i="1"/>
  <c r="H178" i="1"/>
  <c r="I180" i="1"/>
  <c r="Q180" i="1"/>
  <c r="H180" i="1"/>
  <c r="N180" i="1"/>
  <c r="M180" i="1"/>
  <c r="J180" i="1"/>
  <c r="G180" i="1"/>
  <c r="N182" i="1"/>
  <c r="I185" i="1"/>
  <c r="I187" i="1"/>
  <c r="E190" i="1"/>
  <c r="J193" i="1"/>
  <c r="Q193" i="1"/>
  <c r="H193" i="1"/>
  <c r="G193" i="1"/>
  <c r="O193" i="1"/>
  <c r="N193" i="1"/>
  <c r="M193" i="1"/>
  <c r="F202" i="1"/>
  <c r="E204" i="1"/>
  <c r="Q206" i="1"/>
  <c r="F209" i="1"/>
  <c r="G211" i="1"/>
  <c r="I214" i="1"/>
  <c r="G214" i="1"/>
  <c r="O214" i="1"/>
  <c r="F214" i="1"/>
  <c r="M214" i="1"/>
  <c r="J214" i="1"/>
  <c r="H214" i="1"/>
  <c r="H218" i="1"/>
  <c r="G220" i="1"/>
  <c r="N226" i="1"/>
  <c r="E226" i="1"/>
  <c r="J226" i="1"/>
  <c r="O226" i="1"/>
  <c r="M226" i="1"/>
  <c r="I226" i="1"/>
  <c r="I228" i="1"/>
  <c r="Q228" i="1"/>
  <c r="H228" i="1"/>
  <c r="O228" i="1"/>
  <c r="N228" i="1"/>
  <c r="M228" i="1"/>
  <c r="J228" i="1"/>
  <c r="N230" i="1"/>
  <c r="E233" i="1"/>
  <c r="Q235" i="1"/>
  <c r="H235" i="1"/>
  <c r="O235" i="1"/>
  <c r="F235" i="1"/>
  <c r="N235" i="1"/>
  <c r="E235" i="1"/>
  <c r="M235" i="1"/>
  <c r="J235" i="1"/>
  <c r="G242" i="1"/>
  <c r="F244" i="1"/>
  <c r="I249" i="1"/>
  <c r="M118" i="1"/>
  <c r="M126" i="1"/>
  <c r="M134" i="1"/>
  <c r="M142" i="1"/>
  <c r="M150" i="1"/>
  <c r="J152" i="1"/>
  <c r="M158" i="1"/>
  <c r="J160" i="1"/>
  <c r="I166" i="1"/>
  <c r="O166" i="1"/>
  <c r="N166" i="1"/>
  <c r="J169" i="1"/>
  <c r="G169" i="1"/>
  <c r="O169" i="1"/>
  <c r="M170" i="1"/>
  <c r="I174" i="1"/>
  <c r="G174" i="1"/>
  <c r="O174" i="1"/>
  <c r="F174" i="1"/>
  <c r="J266" i="1"/>
  <c r="I266" i="1"/>
  <c r="Q266" i="1"/>
  <c r="H266" i="1"/>
  <c r="O266" i="1"/>
  <c r="M266" i="1"/>
  <c r="G266" i="1"/>
  <c r="I308" i="1"/>
  <c r="Q308" i="1"/>
  <c r="H308" i="1"/>
  <c r="O308" i="1"/>
  <c r="F308" i="1"/>
  <c r="N308" i="1"/>
  <c r="M308" i="1"/>
  <c r="J308" i="1"/>
  <c r="G308" i="1"/>
  <c r="G355" i="1"/>
  <c r="J355" i="1"/>
  <c r="I355" i="1"/>
  <c r="H355" i="1"/>
  <c r="Q355" i="1"/>
  <c r="F355" i="1"/>
  <c r="O355" i="1"/>
  <c r="N355" i="1"/>
  <c r="M355" i="1"/>
  <c r="M115" i="1"/>
  <c r="E118" i="1"/>
  <c r="N118" i="1"/>
  <c r="M123" i="1"/>
  <c r="E126" i="1"/>
  <c r="N126" i="1"/>
  <c r="M131" i="1"/>
  <c r="E134" i="1"/>
  <c r="N134" i="1"/>
  <c r="M139" i="1"/>
  <c r="P139" i="1" s="1"/>
  <c r="E142" i="1"/>
  <c r="N142" i="1"/>
  <c r="M147" i="1"/>
  <c r="E150" i="1"/>
  <c r="N150" i="1"/>
  <c r="M155" i="1"/>
  <c r="E158" i="1"/>
  <c r="N158" i="1"/>
  <c r="M163" i="1"/>
  <c r="E166" i="1"/>
  <c r="E169" i="1"/>
  <c r="Q169" i="1"/>
  <c r="E174" i="1"/>
  <c r="E266" i="1"/>
  <c r="J274" i="1"/>
  <c r="I274" i="1"/>
  <c r="Q274" i="1"/>
  <c r="H274" i="1"/>
  <c r="E274" i="1"/>
  <c r="O274" i="1"/>
  <c r="I284" i="1"/>
  <c r="Q284" i="1"/>
  <c r="H284" i="1"/>
  <c r="G284" i="1"/>
  <c r="O284" i="1"/>
  <c r="F284" i="1"/>
  <c r="M284" i="1"/>
  <c r="J284" i="1"/>
  <c r="E284" i="1"/>
  <c r="Q313" i="1"/>
  <c r="H313" i="1"/>
  <c r="G313" i="1"/>
  <c r="N313" i="1"/>
  <c r="E313" i="1"/>
  <c r="O313" i="1"/>
  <c r="M313" i="1"/>
  <c r="I316" i="1"/>
  <c r="Q316" i="1"/>
  <c r="H316" i="1"/>
  <c r="O316" i="1"/>
  <c r="F316" i="1"/>
  <c r="N316" i="1"/>
  <c r="M316" i="1"/>
  <c r="J322" i="1"/>
  <c r="I322" i="1"/>
  <c r="Q322" i="1"/>
  <c r="H322" i="1"/>
  <c r="O322" i="1"/>
  <c r="N322" i="1"/>
  <c r="M322" i="1"/>
  <c r="G322" i="1"/>
  <c r="F322" i="1"/>
  <c r="M152" i="1"/>
  <c r="M160" i="1"/>
  <c r="N170" i="1"/>
  <c r="E170" i="1"/>
  <c r="J170" i="1"/>
  <c r="M253" i="1"/>
  <c r="I253" i="1"/>
  <c r="H253" i="1"/>
  <c r="Q253" i="1"/>
  <c r="J258" i="1"/>
  <c r="I258" i="1"/>
  <c r="Q258" i="1"/>
  <c r="H258" i="1"/>
  <c r="F258" i="1"/>
  <c r="E258" i="1"/>
  <c r="F115" i="1"/>
  <c r="F123" i="1"/>
  <c r="F131" i="1"/>
  <c r="F139" i="1"/>
  <c r="F147" i="1"/>
  <c r="E152" i="1"/>
  <c r="F155" i="1"/>
  <c r="E160" i="1"/>
  <c r="F163" i="1"/>
  <c r="G166" i="1"/>
  <c r="H169" i="1"/>
  <c r="F170" i="1"/>
  <c r="Q170" i="1"/>
  <c r="J174" i="1"/>
  <c r="E253" i="1"/>
  <c r="G258" i="1"/>
  <c r="N266" i="1"/>
  <c r="G274" i="1"/>
  <c r="N284" i="1"/>
  <c r="J295" i="1"/>
  <c r="I295" i="1"/>
  <c r="Q295" i="1"/>
  <c r="H295" i="1"/>
  <c r="G295" i="1"/>
  <c r="N295" i="1"/>
  <c r="M295" i="1"/>
  <c r="F295" i="1"/>
  <c r="I313" i="1"/>
  <c r="G316" i="1"/>
  <c r="I167" i="1"/>
  <c r="M168" i="1"/>
  <c r="I175" i="1"/>
  <c r="M176" i="1"/>
  <c r="I183" i="1"/>
  <c r="M184" i="1"/>
  <c r="I191" i="1"/>
  <c r="I199" i="1"/>
  <c r="I207" i="1"/>
  <c r="I215" i="1"/>
  <c r="I223" i="1"/>
  <c r="I231" i="1"/>
  <c r="I239" i="1"/>
  <c r="I247" i="1"/>
  <c r="O254" i="1"/>
  <c r="F254" i="1"/>
  <c r="N254" i="1"/>
  <c r="Q265" i="1"/>
  <c r="H265" i="1"/>
  <c r="G265" i="1"/>
  <c r="O265" i="1"/>
  <c r="F265" i="1"/>
  <c r="N265" i="1"/>
  <c r="E265" i="1"/>
  <c r="J282" i="1"/>
  <c r="I282" i="1"/>
  <c r="Q282" i="1"/>
  <c r="H282" i="1"/>
  <c r="J287" i="1"/>
  <c r="I287" i="1"/>
  <c r="Q287" i="1"/>
  <c r="H287" i="1"/>
  <c r="G287" i="1"/>
  <c r="O315" i="1"/>
  <c r="F315" i="1"/>
  <c r="N315" i="1"/>
  <c r="E315" i="1"/>
  <c r="Q315" i="1"/>
  <c r="M315" i="1"/>
  <c r="J315" i="1"/>
  <c r="I324" i="1"/>
  <c r="Q324" i="1"/>
  <c r="H324" i="1"/>
  <c r="G324" i="1"/>
  <c r="O324" i="1"/>
  <c r="F324" i="1"/>
  <c r="N324" i="1"/>
  <c r="M324" i="1"/>
  <c r="J353" i="1"/>
  <c r="J446" i="1"/>
  <c r="I446" i="1"/>
  <c r="Q446" i="1"/>
  <c r="H446" i="1"/>
  <c r="N446" i="1"/>
  <c r="M446" i="1"/>
  <c r="G446" i="1"/>
  <c r="F446" i="1"/>
  <c r="O446" i="1"/>
  <c r="M173" i="1"/>
  <c r="M181" i="1"/>
  <c r="M189" i="1"/>
  <c r="M197" i="1"/>
  <c r="P197" i="1" s="1"/>
  <c r="M205" i="1"/>
  <c r="M213" i="1"/>
  <c r="M221" i="1"/>
  <c r="M229" i="1"/>
  <c r="M237" i="1"/>
  <c r="M245" i="1"/>
  <c r="Q252" i="1"/>
  <c r="H252" i="1"/>
  <c r="N252" i="1"/>
  <c r="I260" i="1"/>
  <c r="Q260" i="1"/>
  <c r="H260" i="1"/>
  <c r="G260" i="1"/>
  <c r="O260" i="1"/>
  <c r="F260" i="1"/>
  <c r="I276" i="1"/>
  <c r="Q276" i="1"/>
  <c r="H276" i="1"/>
  <c r="G276" i="1"/>
  <c r="O276" i="1"/>
  <c r="F276" i="1"/>
  <c r="J279" i="1"/>
  <c r="I279" i="1"/>
  <c r="Q279" i="1"/>
  <c r="H279" i="1"/>
  <c r="G279" i="1"/>
  <c r="I300" i="1"/>
  <c r="Q300" i="1"/>
  <c r="H300" i="1"/>
  <c r="G300" i="1"/>
  <c r="O300" i="1"/>
  <c r="F300" i="1"/>
  <c r="J335" i="1"/>
  <c r="I335" i="1"/>
  <c r="Q335" i="1"/>
  <c r="H335" i="1"/>
  <c r="G335" i="1"/>
  <c r="O335" i="1"/>
  <c r="N335" i="1"/>
  <c r="M335" i="1"/>
  <c r="J348" i="1"/>
  <c r="I348" i="1"/>
  <c r="H348" i="1"/>
  <c r="Q348" i="1"/>
  <c r="G348" i="1"/>
  <c r="O348" i="1"/>
  <c r="N348" i="1"/>
  <c r="M348" i="1"/>
  <c r="O407" i="1"/>
  <c r="F407" i="1"/>
  <c r="N407" i="1"/>
  <c r="E407" i="1"/>
  <c r="M407" i="1"/>
  <c r="J407" i="1"/>
  <c r="Q407" i="1"/>
  <c r="I407" i="1"/>
  <c r="J298" i="1"/>
  <c r="I298" i="1"/>
  <c r="Q298" i="1"/>
  <c r="H298" i="1"/>
  <c r="O307" i="1"/>
  <c r="F307" i="1"/>
  <c r="N307" i="1"/>
  <c r="E307" i="1"/>
  <c r="M307" i="1"/>
  <c r="J307" i="1"/>
  <c r="I307" i="1"/>
  <c r="Q329" i="1"/>
  <c r="H329" i="1"/>
  <c r="G329" i="1"/>
  <c r="O329" i="1"/>
  <c r="F329" i="1"/>
  <c r="N329" i="1"/>
  <c r="E329" i="1"/>
  <c r="M329" i="1"/>
  <c r="J329" i="1"/>
  <c r="F173" i="1"/>
  <c r="F181" i="1"/>
  <c r="F189" i="1"/>
  <c r="F197" i="1"/>
  <c r="F205" i="1"/>
  <c r="F213" i="1"/>
  <c r="F221" i="1"/>
  <c r="F229" i="1"/>
  <c r="F237" i="1"/>
  <c r="F245" i="1"/>
  <c r="F252" i="1"/>
  <c r="J260" i="1"/>
  <c r="J271" i="1"/>
  <c r="I271" i="1"/>
  <c r="Q271" i="1"/>
  <c r="H271" i="1"/>
  <c r="G271" i="1"/>
  <c r="J276" i="1"/>
  <c r="F279" i="1"/>
  <c r="Q281" i="1"/>
  <c r="H281" i="1"/>
  <c r="G281" i="1"/>
  <c r="O281" i="1"/>
  <c r="F281" i="1"/>
  <c r="N281" i="1"/>
  <c r="E281" i="1"/>
  <c r="I292" i="1"/>
  <c r="Q292" i="1"/>
  <c r="H292" i="1"/>
  <c r="G292" i="1"/>
  <c r="O292" i="1"/>
  <c r="F292" i="1"/>
  <c r="E298" i="1"/>
  <c r="J300" i="1"/>
  <c r="G307" i="1"/>
  <c r="I329" i="1"/>
  <c r="F335" i="1"/>
  <c r="Q337" i="1"/>
  <c r="H337" i="1"/>
  <c r="G337" i="1"/>
  <c r="O337" i="1"/>
  <c r="F337" i="1"/>
  <c r="N337" i="1"/>
  <c r="E337" i="1"/>
  <c r="M337" i="1"/>
  <c r="J372" i="1"/>
  <c r="I372" i="1"/>
  <c r="Q372" i="1"/>
  <c r="H372" i="1"/>
  <c r="G372" i="1"/>
  <c r="M372" i="1"/>
  <c r="F372" i="1"/>
  <c r="E372" i="1"/>
  <c r="O372" i="1"/>
  <c r="N372" i="1"/>
  <c r="H407" i="1"/>
  <c r="I261" i="1"/>
  <c r="M262" i="1"/>
  <c r="M270" i="1"/>
  <c r="I277" i="1"/>
  <c r="M278" i="1"/>
  <c r="M286" i="1"/>
  <c r="J288" i="1"/>
  <c r="M294" i="1"/>
  <c r="J296" i="1"/>
  <c r="I301" i="1"/>
  <c r="N304" i="1"/>
  <c r="E304" i="1"/>
  <c r="J304" i="1"/>
  <c r="Q321" i="1"/>
  <c r="H321" i="1"/>
  <c r="G321" i="1"/>
  <c r="O321" i="1"/>
  <c r="F321" i="1"/>
  <c r="N321" i="1"/>
  <c r="E321" i="1"/>
  <c r="I340" i="1"/>
  <c r="Q340" i="1"/>
  <c r="H340" i="1"/>
  <c r="G340" i="1"/>
  <c r="O340" i="1"/>
  <c r="F340" i="1"/>
  <c r="H351" i="1"/>
  <c r="Q351" i="1"/>
  <c r="G351" i="1"/>
  <c r="F351" i="1"/>
  <c r="O351" i="1"/>
  <c r="E351" i="1"/>
  <c r="J380" i="1"/>
  <c r="I380" i="1"/>
  <c r="O380" i="1"/>
  <c r="N380" i="1"/>
  <c r="M380" i="1"/>
  <c r="I393" i="1"/>
  <c r="Q393" i="1"/>
  <c r="H393" i="1"/>
  <c r="G393" i="1"/>
  <c r="O393" i="1"/>
  <c r="F393" i="1"/>
  <c r="N393" i="1"/>
  <c r="M393" i="1"/>
  <c r="J393" i="1"/>
  <c r="J422" i="1"/>
  <c r="I422" i="1"/>
  <c r="Q422" i="1"/>
  <c r="H422" i="1"/>
  <c r="O422" i="1"/>
  <c r="N422" i="1"/>
  <c r="M422" i="1"/>
  <c r="G422" i="1"/>
  <c r="I448" i="1"/>
  <c r="Q448" i="1"/>
  <c r="H448" i="1"/>
  <c r="G448" i="1"/>
  <c r="O448" i="1"/>
  <c r="F448" i="1"/>
  <c r="N448" i="1"/>
  <c r="M448" i="1"/>
  <c r="J448" i="1"/>
  <c r="M259" i="1"/>
  <c r="J261" i="1"/>
  <c r="E262" i="1"/>
  <c r="N262" i="1"/>
  <c r="M267" i="1"/>
  <c r="J269" i="1"/>
  <c r="E270" i="1"/>
  <c r="N270" i="1"/>
  <c r="M275" i="1"/>
  <c r="M283" i="1"/>
  <c r="M291" i="1"/>
  <c r="M299" i="1"/>
  <c r="J319" i="1"/>
  <c r="I319" i="1"/>
  <c r="Q319" i="1"/>
  <c r="H319" i="1"/>
  <c r="G319" i="1"/>
  <c r="J338" i="1"/>
  <c r="I338" i="1"/>
  <c r="Q338" i="1"/>
  <c r="H338" i="1"/>
  <c r="Q350" i="1"/>
  <c r="H350" i="1"/>
  <c r="M350" i="1"/>
  <c r="J350" i="1"/>
  <c r="I350" i="1"/>
  <c r="E259" i="1"/>
  <c r="F262" i="1"/>
  <c r="O262" i="1"/>
  <c r="E267" i="1"/>
  <c r="N267" i="1"/>
  <c r="F270" i="1"/>
  <c r="O270" i="1"/>
  <c r="E275" i="1"/>
  <c r="N275" i="1"/>
  <c r="F278" i="1"/>
  <c r="O278" i="1"/>
  <c r="E283" i="1"/>
  <c r="N283" i="1"/>
  <c r="F286" i="1"/>
  <c r="O286" i="1"/>
  <c r="M288" i="1"/>
  <c r="E291" i="1"/>
  <c r="N291" i="1"/>
  <c r="M296" i="1"/>
  <c r="E299" i="1"/>
  <c r="N299" i="1"/>
  <c r="Q305" i="1"/>
  <c r="H305" i="1"/>
  <c r="N305" i="1"/>
  <c r="E305" i="1"/>
  <c r="J311" i="1"/>
  <c r="I311" i="1"/>
  <c r="G311" i="1"/>
  <c r="Q311" i="1"/>
  <c r="E319" i="1"/>
  <c r="I332" i="1"/>
  <c r="Q332" i="1"/>
  <c r="H332" i="1"/>
  <c r="G332" i="1"/>
  <c r="O332" i="1"/>
  <c r="F332" i="1"/>
  <c r="Q345" i="1"/>
  <c r="H345" i="1"/>
  <c r="G345" i="1"/>
  <c r="O345" i="1"/>
  <c r="F345" i="1"/>
  <c r="N345" i="1"/>
  <c r="E345" i="1"/>
  <c r="E350" i="1"/>
  <c r="N357" i="1"/>
  <c r="E357" i="1"/>
  <c r="J357" i="1"/>
  <c r="I357" i="1"/>
  <c r="H357" i="1"/>
  <c r="Q374" i="1"/>
  <c r="H374" i="1"/>
  <c r="G374" i="1"/>
  <c r="O374" i="1"/>
  <c r="F374" i="1"/>
  <c r="N374" i="1"/>
  <c r="E374" i="1"/>
  <c r="M374" i="1"/>
  <c r="J374" i="1"/>
  <c r="Q382" i="1"/>
  <c r="H382" i="1"/>
  <c r="G382" i="1"/>
  <c r="O382" i="1"/>
  <c r="F382" i="1"/>
  <c r="N382" i="1"/>
  <c r="E382" i="1"/>
  <c r="M382" i="1"/>
  <c r="G402" i="1"/>
  <c r="J402" i="1"/>
  <c r="I402" i="1"/>
  <c r="H402" i="1"/>
  <c r="Q402" i="1"/>
  <c r="O402" i="1"/>
  <c r="N402" i="1"/>
  <c r="I440" i="1"/>
  <c r="Q440" i="1"/>
  <c r="H440" i="1"/>
  <c r="G440" i="1"/>
  <c r="O440" i="1"/>
  <c r="F440" i="1"/>
  <c r="M440" i="1"/>
  <c r="J440" i="1"/>
  <c r="E440" i="1"/>
  <c r="F275" i="1"/>
  <c r="F283" i="1"/>
  <c r="E288" i="1"/>
  <c r="F291" i="1"/>
  <c r="E296" i="1"/>
  <c r="F299" i="1"/>
  <c r="F305" i="1"/>
  <c r="Q306" i="1"/>
  <c r="H306" i="1"/>
  <c r="O306" i="1"/>
  <c r="E311" i="1"/>
  <c r="J314" i="1"/>
  <c r="Q314" i="1"/>
  <c r="H314" i="1"/>
  <c r="F319" i="1"/>
  <c r="J330" i="1"/>
  <c r="I330" i="1"/>
  <c r="Q330" i="1"/>
  <c r="H330" i="1"/>
  <c r="E332" i="1"/>
  <c r="F338" i="1"/>
  <c r="J343" i="1"/>
  <c r="I343" i="1"/>
  <c r="Q343" i="1"/>
  <c r="H343" i="1"/>
  <c r="G343" i="1"/>
  <c r="I345" i="1"/>
  <c r="F350" i="1"/>
  <c r="M351" i="1"/>
  <c r="F357" i="1"/>
  <c r="O360" i="1"/>
  <c r="F360" i="1"/>
  <c r="J360" i="1"/>
  <c r="I360" i="1"/>
  <c r="H360" i="1"/>
  <c r="G360" i="1"/>
  <c r="I374" i="1"/>
  <c r="I382" i="1"/>
  <c r="I398" i="1"/>
  <c r="H398" i="1"/>
  <c r="Q398" i="1"/>
  <c r="G398" i="1"/>
  <c r="F398" i="1"/>
  <c r="N398" i="1"/>
  <c r="M398" i="1"/>
  <c r="J398" i="1"/>
  <c r="E398" i="1"/>
  <c r="E402" i="1"/>
  <c r="N440" i="1"/>
  <c r="I309" i="1"/>
  <c r="J312" i="1"/>
  <c r="I317" i="1"/>
  <c r="J320" i="1"/>
  <c r="I325" i="1"/>
  <c r="J328" i="1"/>
  <c r="I333" i="1"/>
  <c r="J336" i="1"/>
  <c r="I341" i="1"/>
  <c r="J344" i="1"/>
  <c r="M356" i="1"/>
  <c r="Q358" i="1"/>
  <c r="H358" i="1"/>
  <c r="N358" i="1"/>
  <c r="I359" i="1"/>
  <c r="I361" i="1"/>
  <c r="O361" i="1"/>
  <c r="F361" i="1"/>
  <c r="J364" i="1"/>
  <c r="I364" i="1"/>
  <c r="Q364" i="1"/>
  <c r="I385" i="1"/>
  <c r="Q385" i="1"/>
  <c r="H385" i="1"/>
  <c r="G385" i="1"/>
  <c r="O385" i="1"/>
  <c r="F385" i="1"/>
  <c r="J427" i="1"/>
  <c r="I427" i="1"/>
  <c r="Q427" i="1"/>
  <c r="H427" i="1"/>
  <c r="G427" i="1"/>
  <c r="N427" i="1"/>
  <c r="M427" i="1"/>
  <c r="F427" i="1"/>
  <c r="J435" i="1"/>
  <c r="I435" i="1"/>
  <c r="Q435" i="1"/>
  <c r="H435" i="1"/>
  <c r="G435" i="1"/>
  <c r="O435" i="1"/>
  <c r="N435" i="1"/>
  <c r="M435" i="1"/>
  <c r="M323" i="1"/>
  <c r="M331" i="1"/>
  <c r="M339" i="1"/>
  <c r="M347" i="1"/>
  <c r="N349" i="1"/>
  <c r="E349" i="1"/>
  <c r="O349" i="1"/>
  <c r="N356" i="1"/>
  <c r="J367" i="1"/>
  <c r="Q367" i="1"/>
  <c r="H367" i="1"/>
  <c r="J383" i="1"/>
  <c r="I383" i="1"/>
  <c r="Q383" i="1"/>
  <c r="H383" i="1"/>
  <c r="J396" i="1"/>
  <c r="I396" i="1"/>
  <c r="Q396" i="1"/>
  <c r="H396" i="1"/>
  <c r="G396" i="1"/>
  <c r="M312" i="1"/>
  <c r="M320" i="1"/>
  <c r="E323" i="1"/>
  <c r="N323" i="1"/>
  <c r="M328" i="1"/>
  <c r="E331" i="1"/>
  <c r="N331" i="1"/>
  <c r="M336" i="1"/>
  <c r="E339" i="1"/>
  <c r="N339" i="1"/>
  <c r="M344" i="1"/>
  <c r="E347" i="1"/>
  <c r="N347" i="1"/>
  <c r="F349" i="1"/>
  <c r="E356" i="1"/>
  <c r="O356" i="1"/>
  <c r="Q366" i="1"/>
  <c r="H366" i="1"/>
  <c r="G366" i="1"/>
  <c r="N366" i="1"/>
  <c r="E366" i="1"/>
  <c r="E367" i="1"/>
  <c r="O368" i="1"/>
  <c r="F368" i="1"/>
  <c r="N368" i="1"/>
  <c r="E368" i="1"/>
  <c r="I369" i="1"/>
  <c r="Q369" i="1"/>
  <c r="H369" i="1"/>
  <c r="O369" i="1"/>
  <c r="F369" i="1"/>
  <c r="I377" i="1"/>
  <c r="Q377" i="1"/>
  <c r="H377" i="1"/>
  <c r="G377" i="1"/>
  <c r="O377" i="1"/>
  <c r="F377" i="1"/>
  <c r="E383" i="1"/>
  <c r="Q390" i="1"/>
  <c r="H390" i="1"/>
  <c r="G390" i="1"/>
  <c r="O390" i="1"/>
  <c r="F390" i="1"/>
  <c r="N390" i="1"/>
  <c r="E390" i="1"/>
  <c r="E396" i="1"/>
  <c r="Q405" i="1"/>
  <c r="H405" i="1"/>
  <c r="I405" i="1"/>
  <c r="G405" i="1"/>
  <c r="F405" i="1"/>
  <c r="O405" i="1"/>
  <c r="E405" i="1"/>
  <c r="I408" i="1"/>
  <c r="Q408" i="1"/>
  <c r="H408" i="1"/>
  <c r="O408" i="1"/>
  <c r="M408" i="1"/>
  <c r="J408" i="1"/>
  <c r="G408" i="1"/>
  <c r="Q429" i="1"/>
  <c r="H429" i="1"/>
  <c r="G429" i="1"/>
  <c r="O429" i="1"/>
  <c r="F429" i="1"/>
  <c r="N429" i="1"/>
  <c r="E429" i="1"/>
  <c r="M429" i="1"/>
  <c r="E312" i="1"/>
  <c r="E320" i="1"/>
  <c r="F323" i="1"/>
  <c r="E328" i="1"/>
  <c r="F331" i="1"/>
  <c r="E336" i="1"/>
  <c r="F339" i="1"/>
  <c r="E344" i="1"/>
  <c r="F347" i="1"/>
  <c r="G349" i="1"/>
  <c r="Q349" i="1"/>
  <c r="O352" i="1"/>
  <c r="F352" i="1"/>
  <c r="N352" i="1"/>
  <c r="F356" i="1"/>
  <c r="N359" i="1"/>
  <c r="F366" i="1"/>
  <c r="F367" i="1"/>
  <c r="E369" i="1"/>
  <c r="J375" i="1"/>
  <c r="I375" i="1"/>
  <c r="Q375" i="1"/>
  <c r="H375" i="1"/>
  <c r="E377" i="1"/>
  <c r="F383" i="1"/>
  <c r="J388" i="1"/>
  <c r="I388" i="1"/>
  <c r="Q388" i="1"/>
  <c r="H388" i="1"/>
  <c r="G388" i="1"/>
  <c r="I390" i="1"/>
  <c r="F396" i="1"/>
  <c r="I400" i="1"/>
  <c r="J400" i="1"/>
  <c r="H400" i="1"/>
  <c r="Q400" i="1"/>
  <c r="G400" i="1"/>
  <c r="N404" i="1"/>
  <c r="E404" i="1"/>
  <c r="M404" i="1"/>
  <c r="J404" i="1"/>
  <c r="I404" i="1"/>
  <c r="J405" i="1"/>
  <c r="E408" i="1"/>
  <c r="I429" i="1"/>
  <c r="Q453" i="1"/>
  <c r="H453" i="1"/>
  <c r="G453" i="1"/>
  <c r="O453" i="1"/>
  <c r="F453" i="1"/>
  <c r="N453" i="1"/>
  <c r="E453" i="1"/>
  <c r="M453" i="1"/>
  <c r="J453" i="1"/>
  <c r="I453" i="1"/>
  <c r="M363" i="1"/>
  <c r="J365" i="1"/>
  <c r="M371" i="1"/>
  <c r="J373" i="1"/>
  <c r="M379" i="1"/>
  <c r="J381" i="1"/>
  <c r="M387" i="1"/>
  <c r="J389" i="1"/>
  <c r="M395" i="1"/>
  <c r="J397" i="1"/>
  <c r="N403" i="1"/>
  <c r="N406" i="1"/>
  <c r="N414" i="1"/>
  <c r="J419" i="1"/>
  <c r="I419" i="1"/>
  <c r="Q419" i="1"/>
  <c r="H419" i="1"/>
  <c r="G419" i="1"/>
  <c r="J438" i="1"/>
  <c r="I438" i="1"/>
  <c r="Q438" i="1"/>
  <c r="H438" i="1"/>
  <c r="J451" i="1"/>
  <c r="I451" i="1"/>
  <c r="Q451" i="1"/>
  <c r="H451" i="1"/>
  <c r="G451" i="1"/>
  <c r="M376" i="1"/>
  <c r="M384" i="1"/>
  <c r="M392" i="1"/>
  <c r="O406" i="1"/>
  <c r="J411" i="1"/>
  <c r="I411" i="1"/>
  <c r="G411" i="1"/>
  <c r="Q411" i="1"/>
  <c r="I432" i="1"/>
  <c r="Q432" i="1"/>
  <c r="H432" i="1"/>
  <c r="G432" i="1"/>
  <c r="O432" i="1"/>
  <c r="F432" i="1"/>
  <c r="Q445" i="1"/>
  <c r="H445" i="1"/>
  <c r="G445" i="1"/>
  <c r="O445" i="1"/>
  <c r="F445" i="1"/>
  <c r="N445" i="1"/>
  <c r="E445" i="1"/>
  <c r="M365" i="1"/>
  <c r="M373" i="1"/>
  <c r="E376" i="1"/>
  <c r="N376" i="1"/>
  <c r="M381" i="1"/>
  <c r="E384" i="1"/>
  <c r="N384" i="1"/>
  <c r="M389" i="1"/>
  <c r="E392" i="1"/>
  <c r="N392" i="1"/>
  <c r="M397" i="1"/>
  <c r="O399" i="1"/>
  <c r="F399" i="1"/>
  <c r="N399" i="1"/>
  <c r="J414" i="1"/>
  <c r="Q414" i="1"/>
  <c r="H414" i="1"/>
  <c r="F419" i="1"/>
  <c r="J430" i="1"/>
  <c r="I430" i="1"/>
  <c r="Q430" i="1"/>
  <c r="H430" i="1"/>
  <c r="E432" i="1"/>
  <c r="F438" i="1"/>
  <c r="J443" i="1"/>
  <c r="I443" i="1"/>
  <c r="Q443" i="1"/>
  <c r="H443" i="1"/>
  <c r="G443" i="1"/>
  <c r="I445" i="1"/>
  <c r="F451" i="1"/>
  <c r="E365" i="1"/>
  <c r="E373" i="1"/>
  <c r="F376" i="1"/>
  <c r="E381" i="1"/>
  <c r="F384" i="1"/>
  <c r="E389" i="1"/>
  <c r="F392" i="1"/>
  <c r="E397" i="1"/>
  <c r="N397" i="1"/>
  <c r="E399" i="1"/>
  <c r="G403" i="1"/>
  <c r="Q403" i="1"/>
  <c r="F406" i="1"/>
  <c r="Q406" i="1"/>
  <c r="F411" i="1"/>
  <c r="Q413" i="1"/>
  <c r="H413" i="1"/>
  <c r="G413" i="1"/>
  <c r="N413" i="1"/>
  <c r="E413" i="1"/>
  <c r="E414" i="1"/>
  <c r="O415" i="1"/>
  <c r="F415" i="1"/>
  <c r="N415" i="1"/>
  <c r="E415" i="1"/>
  <c r="I416" i="1"/>
  <c r="Q416" i="1"/>
  <c r="H416" i="1"/>
  <c r="O416" i="1"/>
  <c r="F416" i="1"/>
  <c r="I424" i="1"/>
  <c r="Q424" i="1"/>
  <c r="H424" i="1"/>
  <c r="G424" i="1"/>
  <c r="O424" i="1"/>
  <c r="P424" i="1" s="1"/>
  <c r="F424" i="1"/>
  <c r="E430" i="1"/>
  <c r="J432" i="1"/>
  <c r="Q437" i="1"/>
  <c r="H437" i="1"/>
  <c r="G437" i="1"/>
  <c r="O437" i="1"/>
  <c r="F437" i="1"/>
  <c r="N437" i="1"/>
  <c r="E437" i="1"/>
  <c r="G438" i="1"/>
  <c r="E443" i="1"/>
  <c r="J445" i="1"/>
  <c r="M410" i="1"/>
  <c r="J412" i="1"/>
  <c r="M418" i="1"/>
  <c r="J420" i="1"/>
  <c r="M426" i="1"/>
  <c r="J428" i="1"/>
  <c r="M434" i="1"/>
  <c r="J436" i="1"/>
  <c r="M442" i="1"/>
  <c r="J444" i="1"/>
  <c r="M450" i="1"/>
  <c r="J452" i="1"/>
  <c r="M423" i="1"/>
  <c r="M431" i="1"/>
  <c r="M439" i="1"/>
  <c r="M447" i="1"/>
  <c r="F410" i="1"/>
  <c r="O410" i="1"/>
  <c r="M412" i="1"/>
  <c r="M420" i="1"/>
  <c r="E423" i="1"/>
  <c r="N423" i="1"/>
  <c r="M428" i="1"/>
  <c r="E431" i="1"/>
  <c r="N431" i="1"/>
  <c r="M436" i="1"/>
  <c r="E439" i="1"/>
  <c r="N439" i="1"/>
  <c r="M444" i="1"/>
  <c r="E447" i="1"/>
  <c r="N447" i="1"/>
  <c r="M452" i="1"/>
  <c r="E412" i="1"/>
  <c r="E420" i="1"/>
  <c r="F423" i="1"/>
  <c r="E428" i="1"/>
  <c r="F431" i="1"/>
  <c r="E436" i="1"/>
  <c r="F439" i="1"/>
  <c r="E444" i="1"/>
  <c r="F447" i="1"/>
  <c r="E452" i="1"/>
  <c r="I11" i="1"/>
  <c r="J11" i="1"/>
  <c r="M11" i="1"/>
  <c r="E11" i="1"/>
  <c r="N11" i="1"/>
  <c r="F11" i="1"/>
  <c r="O11" i="1"/>
  <c r="P130" i="1" l="1"/>
  <c r="K35" i="1"/>
  <c r="K449" i="1"/>
  <c r="P365" i="1"/>
  <c r="P85" i="1"/>
  <c r="P319" i="1"/>
  <c r="K256" i="1"/>
  <c r="K452" i="1"/>
  <c r="P309" i="1"/>
  <c r="P64" i="1"/>
  <c r="P343" i="1"/>
  <c r="P366" i="1"/>
  <c r="P199" i="1"/>
  <c r="P258" i="1"/>
  <c r="P452" i="1"/>
  <c r="P389" i="1"/>
  <c r="P354" i="1"/>
  <c r="K213" i="1"/>
  <c r="P269" i="1"/>
  <c r="P282" i="1"/>
  <c r="P71" i="1"/>
  <c r="K373" i="1"/>
  <c r="P288" i="1"/>
  <c r="P215" i="1"/>
  <c r="P369" i="1"/>
  <c r="P55" i="1"/>
  <c r="P318" i="1"/>
  <c r="P296" i="1"/>
  <c r="P120" i="1"/>
  <c r="P207" i="1"/>
  <c r="K149" i="1"/>
  <c r="K326" i="1"/>
  <c r="K254" i="1"/>
  <c r="K296" i="1"/>
  <c r="K359" i="1"/>
  <c r="P394" i="1"/>
  <c r="K114" i="1"/>
  <c r="P15" i="1"/>
  <c r="P383" i="1"/>
  <c r="K336" i="1"/>
  <c r="P80" i="1"/>
  <c r="P342" i="1"/>
  <c r="K389" i="1"/>
  <c r="K175" i="1"/>
  <c r="P147" i="1"/>
  <c r="P185" i="1"/>
  <c r="P111" i="1"/>
  <c r="P128" i="1"/>
  <c r="K442" i="1"/>
  <c r="P87" i="1"/>
  <c r="K323" i="1"/>
  <c r="P261" i="1"/>
  <c r="P317" i="1"/>
  <c r="K108" i="1"/>
  <c r="P44" i="1"/>
  <c r="K423" i="1"/>
  <c r="K275" i="1"/>
  <c r="P256" i="1"/>
  <c r="P361" i="1"/>
  <c r="P183" i="1"/>
  <c r="P127" i="1"/>
  <c r="K200" i="1"/>
  <c r="K397" i="1"/>
  <c r="K301" i="1"/>
  <c r="P332" i="1"/>
  <c r="K403" i="1"/>
  <c r="P133" i="1"/>
  <c r="K231" i="1"/>
  <c r="P110" i="1"/>
  <c r="K318" i="1"/>
  <c r="P216" i="1"/>
  <c r="K376" i="1"/>
  <c r="P411" i="1"/>
  <c r="P237" i="1"/>
  <c r="P123" i="1"/>
  <c r="P223" i="1"/>
  <c r="K99" i="1"/>
  <c r="K181" i="1"/>
  <c r="K431" i="1"/>
  <c r="K321" i="1"/>
  <c r="P163" i="1"/>
  <c r="P364" i="1"/>
  <c r="K310" i="1"/>
  <c r="K259" i="1"/>
  <c r="P221" i="1"/>
  <c r="P302" i="1"/>
  <c r="K365" i="1"/>
  <c r="K427" i="1"/>
  <c r="K235" i="1"/>
  <c r="P12" i="1"/>
  <c r="P416" i="1"/>
  <c r="K396" i="1"/>
  <c r="P355" i="1"/>
  <c r="P395" i="1"/>
  <c r="K369" i="1"/>
  <c r="K120" i="1"/>
  <c r="P171" i="1"/>
  <c r="P83" i="1"/>
  <c r="K263" i="1"/>
  <c r="K251" i="1"/>
  <c r="P97" i="1"/>
  <c r="P430" i="1"/>
  <c r="P56" i="1"/>
  <c r="P442" i="1"/>
  <c r="K160" i="1"/>
  <c r="K104" i="1"/>
  <c r="P59" i="1"/>
  <c r="K406" i="1"/>
  <c r="K347" i="1"/>
  <c r="P434" i="1"/>
  <c r="K239" i="1"/>
  <c r="P219" i="1"/>
  <c r="P117" i="1"/>
  <c r="P381" i="1"/>
  <c r="P312" i="1"/>
  <c r="K265" i="1"/>
  <c r="P310" i="1"/>
  <c r="K88" i="1"/>
  <c r="K21" i="1"/>
  <c r="K40" i="1"/>
  <c r="K221" i="1"/>
  <c r="K280" i="1"/>
  <c r="K208" i="1"/>
  <c r="P400" i="1"/>
  <c r="K245" i="1"/>
  <c r="K126" i="1"/>
  <c r="K59" i="1"/>
  <c r="P443" i="1"/>
  <c r="K128" i="1"/>
  <c r="K415" i="1"/>
  <c r="P277" i="1"/>
  <c r="K229" i="1"/>
  <c r="P301" i="1"/>
  <c r="P420" i="1"/>
  <c r="P272" i="1"/>
  <c r="K371" i="1"/>
  <c r="K412" i="1"/>
  <c r="P295" i="1"/>
  <c r="P193" i="1"/>
  <c r="P240" i="1"/>
  <c r="P287" i="1"/>
  <c r="P119" i="1"/>
  <c r="K69" i="1"/>
  <c r="K26" i="1"/>
  <c r="K293" i="1"/>
  <c r="P54" i="1"/>
  <c r="K433" i="1"/>
  <c r="K325" i="1"/>
  <c r="K362" i="1"/>
  <c r="K237" i="1"/>
  <c r="P440" i="1"/>
  <c r="P305" i="1"/>
  <c r="P283" i="1"/>
  <c r="K448" i="1"/>
  <c r="K152" i="1"/>
  <c r="P233" i="1"/>
  <c r="P370" i="1"/>
  <c r="K342" i="1"/>
  <c r="K286" i="1"/>
  <c r="K339" i="1"/>
  <c r="P23" i="1"/>
  <c r="P275" i="1"/>
  <c r="P259" i="1"/>
  <c r="K393" i="1"/>
  <c r="K207" i="1"/>
  <c r="K19" i="1"/>
  <c r="P433" i="1"/>
  <c r="K401" i="1"/>
  <c r="K197" i="1"/>
  <c r="K302" i="1"/>
  <c r="K70" i="1"/>
  <c r="K86" i="1"/>
  <c r="P414" i="1"/>
  <c r="P379" i="1"/>
  <c r="P385" i="1"/>
  <c r="P213" i="1"/>
  <c r="K170" i="1"/>
  <c r="K112" i="1"/>
  <c r="P325" i="1"/>
  <c r="K232" i="1"/>
  <c r="P192" i="1"/>
  <c r="P426" i="1"/>
  <c r="K344" i="1"/>
  <c r="K312" i="1"/>
  <c r="P252" i="1"/>
  <c r="P79" i="1"/>
  <c r="K22" i="1"/>
  <c r="P51" i="1"/>
  <c r="P248" i="1"/>
  <c r="P48" i="1"/>
  <c r="P122" i="1"/>
  <c r="K428" i="1"/>
  <c r="K416" i="1"/>
  <c r="P174" i="1"/>
  <c r="K186" i="1"/>
  <c r="K136" i="1"/>
  <c r="P165" i="1"/>
  <c r="P28" i="1"/>
  <c r="K64" i="1"/>
  <c r="K351" i="1"/>
  <c r="K223" i="1"/>
  <c r="P152" i="1"/>
  <c r="P266" i="1"/>
  <c r="P84" i="1"/>
  <c r="P62" i="1"/>
  <c r="K418" i="1"/>
  <c r="K387" i="1"/>
  <c r="P279" i="1"/>
  <c r="K133" i="1"/>
  <c r="K317" i="1"/>
  <c r="K404" i="1"/>
  <c r="P368" i="1"/>
  <c r="P306" i="1"/>
  <c r="P357" i="1"/>
  <c r="K215" i="1"/>
  <c r="P168" i="1"/>
  <c r="P274" i="1"/>
  <c r="K146" i="1"/>
  <c r="K38" i="1"/>
  <c r="K368" i="1"/>
  <c r="P409" i="1"/>
  <c r="K341" i="1"/>
  <c r="P141" i="1"/>
  <c r="K117" i="1"/>
  <c r="K34" i="1"/>
  <c r="K409" i="1"/>
  <c r="K356" i="1"/>
  <c r="K370" i="1"/>
  <c r="P231" i="1"/>
  <c r="K147" i="1"/>
  <c r="P162" i="1"/>
  <c r="P200" i="1"/>
  <c r="K447" i="1"/>
  <c r="K56" i="1"/>
  <c r="P271" i="1"/>
  <c r="P229" i="1"/>
  <c r="P363" i="1"/>
  <c r="K382" i="1"/>
  <c r="P340" i="1"/>
  <c r="P307" i="1"/>
  <c r="P205" i="1"/>
  <c r="K308" i="1"/>
  <c r="K266" i="1"/>
  <c r="K214" i="1"/>
  <c r="P164" i="1"/>
  <c r="K211" i="1"/>
  <c r="P96" i="1"/>
  <c r="P17" i="1"/>
  <c r="P116" i="1"/>
  <c r="K234" i="1"/>
  <c r="P104" i="1"/>
  <c r="K384" i="1"/>
  <c r="K354" i="1"/>
  <c r="K267" i="1"/>
  <c r="K272" i="1"/>
  <c r="K101" i="1"/>
  <c r="P102" i="1"/>
  <c r="K29" i="1"/>
  <c r="K61" i="1"/>
  <c r="P441" i="1"/>
  <c r="P358" i="1"/>
  <c r="K141" i="1"/>
  <c r="P438" i="1"/>
  <c r="K349" i="1"/>
  <c r="P367" i="1"/>
  <c r="K75" i="1"/>
  <c r="K439" i="1"/>
  <c r="P432" i="1"/>
  <c r="P294" i="1"/>
  <c r="P265" i="1"/>
  <c r="P108" i="1"/>
  <c r="P60" i="1"/>
  <c r="P401" i="1"/>
  <c r="P264" i="1"/>
  <c r="P69" i="1"/>
  <c r="K173" i="1"/>
  <c r="K18" i="1"/>
  <c r="K410" i="1"/>
  <c r="P285" i="1"/>
  <c r="P175" i="1"/>
  <c r="K375" i="1"/>
  <c r="P405" i="1"/>
  <c r="P390" i="1"/>
  <c r="K340" i="1"/>
  <c r="K288" i="1"/>
  <c r="K24" i="1"/>
  <c r="K177" i="1"/>
  <c r="K27" i="1"/>
  <c r="K144" i="1"/>
  <c r="K331" i="1"/>
  <c r="K294" i="1"/>
  <c r="K264" i="1"/>
  <c r="P247" i="1"/>
  <c r="K205" i="1"/>
  <c r="P333" i="1"/>
  <c r="P451" i="1"/>
  <c r="K192" i="1"/>
  <c r="K103" i="1"/>
  <c r="K184" i="1"/>
  <c r="K444" i="1"/>
  <c r="P428" i="1"/>
  <c r="K438" i="1"/>
  <c r="P292" i="1"/>
  <c r="K247" i="1"/>
  <c r="P184" i="1"/>
  <c r="P105" i="1"/>
  <c r="P63" i="1"/>
  <c r="K47" i="1"/>
  <c r="K434" i="1"/>
  <c r="K392" i="1"/>
  <c r="P311" i="1"/>
  <c r="P375" i="1"/>
  <c r="K23" i="1"/>
  <c r="K31" i="1"/>
  <c r="P419" i="1"/>
  <c r="P444" i="1"/>
  <c r="P399" i="1"/>
  <c r="P387" i="1"/>
  <c r="K309" i="1"/>
  <c r="K345" i="1"/>
  <c r="K337" i="1"/>
  <c r="K315" i="1"/>
  <c r="P254" i="1"/>
  <c r="K167" i="1"/>
  <c r="P115" i="1"/>
  <c r="P169" i="1"/>
  <c r="P101" i="1"/>
  <c r="P140" i="1"/>
  <c r="P107" i="1"/>
  <c r="P81" i="1"/>
  <c r="P16" i="1"/>
  <c r="K41" i="1"/>
  <c r="P21" i="1"/>
  <c r="K92" i="1"/>
  <c r="P330" i="1"/>
  <c r="P417" i="1"/>
  <c r="K270" i="1"/>
  <c r="K299" i="1"/>
  <c r="P280" i="1"/>
  <c r="K334" i="1"/>
  <c r="P125" i="1"/>
  <c r="K66" i="1"/>
  <c r="P20" i="1"/>
  <c r="P314" i="1"/>
  <c r="P27" i="1"/>
  <c r="K240" i="1"/>
  <c r="K278" i="1"/>
  <c r="K85" i="1"/>
  <c r="P98" i="1"/>
  <c r="P35" i="1"/>
  <c r="P437" i="1"/>
  <c r="K381" i="1"/>
  <c r="K361" i="1"/>
  <c r="K252" i="1"/>
  <c r="K199" i="1"/>
  <c r="K306" i="1"/>
  <c r="K440" i="1"/>
  <c r="K269" i="1"/>
  <c r="K277" i="1"/>
  <c r="P337" i="1"/>
  <c r="P300" i="1"/>
  <c r="P189" i="1"/>
  <c r="K191" i="1"/>
  <c r="K295" i="1"/>
  <c r="P131" i="1"/>
  <c r="K226" i="1"/>
  <c r="K129" i="1"/>
  <c r="P186" i="1"/>
  <c r="P39" i="1"/>
  <c r="P13" i="1"/>
  <c r="P234" i="1"/>
  <c r="P386" i="1"/>
  <c r="P362" i="1"/>
  <c r="P326" i="1"/>
  <c r="K399" i="1"/>
  <c r="K386" i="1"/>
  <c r="K248" i="1"/>
  <c r="P293" i="1"/>
  <c r="K48" i="1"/>
  <c r="P191" i="1"/>
  <c r="K15" i="1"/>
  <c r="P109" i="1"/>
  <c r="P436" i="1"/>
  <c r="P406" i="1"/>
  <c r="K388" i="1"/>
  <c r="P352" i="1"/>
  <c r="P344" i="1"/>
  <c r="K328" i="1"/>
  <c r="P360" i="1"/>
  <c r="P304" i="1"/>
  <c r="K292" i="1"/>
  <c r="K281" i="1"/>
  <c r="P260" i="1"/>
  <c r="P245" i="1"/>
  <c r="P181" i="1"/>
  <c r="P166" i="1"/>
  <c r="P134" i="1"/>
  <c r="P132" i="1"/>
  <c r="K242" i="1"/>
  <c r="K127" i="1"/>
  <c r="P206" i="1"/>
  <c r="K95" i="1"/>
  <c r="P106" i="1"/>
  <c r="P172" i="1"/>
  <c r="P396" i="1"/>
  <c r="K224" i="1"/>
  <c r="K189" i="1"/>
  <c r="P149" i="1"/>
  <c r="K94" i="1"/>
  <c r="P135" i="1"/>
  <c r="P93" i="1"/>
  <c r="K176" i="1"/>
  <c r="P208" i="1"/>
  <c r="K125" i="1"/>
  <c r="K304" i="1"/>
  <c r="P160" i="1"/>
  <c r="P155" i="1"/>
  <c r="K105" i="1"/>
  <c r="K249" i="1"/>
  <c r="K285" i="1"/>
  <c r="P412" i="1"/>
  <c r="P418" i="1"/>
  <c r="P429" i="1"/>
  <c r="K424" i="1"/>
  <c r="K413" i="1"/>
  <c r="P371" i="1"/>
  <c r="P408" i="1"/>
  <c r="K377" i="1"/>
  <c r="P320" i="1"/>
  <c r="P345" i="1"/>
  <c r="P262" i="1"/>
  <c r="K183" i="1"/>
  <c r="P253" i="1"/>
  <c r="P228" i="1"/>
  <c r="P214" i="1"/>
  <c r="P180" i="1"/>
  <c r="K164" i="1"/>
  <c r="P242" i="1"/>
  <c r="P268" i="1"/>
  <c r="K154" i="1"/>
  <c r="K87" i="1"/>
  <c r="P70" i="1"/>
  <c r="K161" i="1"/>
  <c r="P146" i="1"/>
  <c r="P52" i="1"/>
  <c r="K74" i="1"/>
  <c r="P43" i="1"/>
  <c r="P201" i="1"/>
  <c r="K441" i="1"/>
  <c r="P377" i="1"/>
  <c r="K363" i="1"/>
  <c r="P338" i="1"/>
  <c r="P232" i="1"/>
  <c r="P224" i="1"/>
  <c r="K139" i="1"/>
  <c r="K110" i="1"/>
  <c r="K93" i="1"/>
  <c r="K12" i="1"/>
  <c r="K20" i="1"/>
  <c r="K352" i="1"/>
  <c r="K420" i="1"/>
  <c r="P359" i="1"/>
  <c r="P328" i="1"/>
  <c r="P281" i="1"/>
  <c r="K89" i="1"/>
  <c r="P447" i="1"/>
  <c r="P415" i="1"/>
  <c r="P398" i="1"/>
  <c r="P351" i="1"/>
  <c r="K314" i="1"/>
  <c r="K357" i="1"/>
  <c r="K422" i="1"/>
  <c r="P276" i="1"/>
  <c r="K258" i="1"/>
  <c r="K166" i="1"/>
  <c r="P118" i="1"/>
  <c r="P114" i="1"/>
  <c r="K203" i="1"/>
  <c r="P112" i="1"/>
  <c r="P89" i="1"/>
  <c r="K76" i="1"/>
  <c r="K79" i="1"/>
  <c r="P425" i="1"/>
  <c r="K72" i="1"/>
  <c r="K78" i="1"/>
  <c r="K150" i="1"/>
  <c r="P157" i="1"/>
  <c r="P41" i="1"/>
  <c r="K115" i="1"/>
  <c r="K157" i="1"/>
  <c r="P72" i="1"/>
  <c r="K28" i="1"/>
  <c r="K36" i="1"/>
  <c r="P235" i="1"/>
  <c r="P204" i="1"/>
  <c r="P129" i="1"/>
  <c r="K179" i="1"/>
  <c r="P137" i="1"/>
  <c r="P154" i="1"/>
  <c r="K106" i="1"/>
  <c r="P67" i="1"/>
  <c r="P273" i="1"/>
  <c r="K188" i="1"/>
  <c r="K425" i="1"/>
  <c r="P450" i="1"/>
  <c r="P413" i="1"/>
  <c r="K429" i="1"/>
  <c r="K367" i="1"/>
  <c r="P339" i="1"/>
  <c r="K435" i="1"/>
  <c r="K385" i="1"/>
  <c r="K360" i="1"/>
  <c r="P380" i="1"/>
  <c r="P321" i="1"/>
  <c r="P353" i="1"/>
  <c r="K282" i="1"/>
  <c r="K253" i="1"/>
  <c r="K322" i="1"/>
  <c r="K316" i="1"/>
  <c r="K355" i="1"/>
  <c r="P126" i="1"/>
  <c r="P226" i="1"/>
  <c r="K193" i="1"/>
  <c r="P178" i="1"/>
  <c r="K122" i="1"/>
  <c r="K119" i="1"/>
  <c r="K202" i="1"/>
  <c r="P103" i="1"/>
  <c r="K220" i="1"/>
  <c r="K84" i="1"/>
  <c r="K32" i="1"/>
  <c r="K14" i="1"/>
  <c r="P73" i="1"/>
  <c r="P49" i="1"/>
  <c r="P391" i="1"/>
  <c r="P161" i="1"/>
  <c r="P95" i="1"/>
  <c r="K52" i="1"/>
  <c r="P145" i="1"/>
  <c r="K212" i="1"/>
  <c r="K236" i="1"/>
  <c r="K57" i="1"/>
  <c r="K46" i="1"/>
  <c r="K196" i="1"/>
  <c r="K426" i="1"/>
  <c r="P378" i="1"/>
  <c r="K283" i="1"/>
  <c r="P239" i="1"/>
  <c r="K158" i="1"/>
  <c r="K123" i="1"/>
  <c r="K96" i="1"/>
  <c r="K131" i="1"/>
  <c r="P151" i="1"/>
  <c r="K395" i="1"/>
  <c r="K289" i="1"/>
  <c r="P373" i="1"/>
  <c r="P403" i="1"/>
  <c r="K333" i="1"/>
  <c r="K398" i="1"/>
  <c r="K305" i="1"/>
  <c r="K261" i="1"/>
  <c r="P446" i="1"/>
  <c r="P324" i="1"/>
  <c r="P176" i="1"/>
  <c r="K107" i="1"/>
  <c r="P58" i="1"/>
  <c r="K30" i="1"/>
  <c r="P32" i="1"/>
  <c r="K394" i="1"/>
  <c r="K379" i="1"/>
  <c r="K262" i="1"/>
  <c r="K80" i="1"/>
  <c r="K39" i="1"/>
  <c r="K155" i="1"/>
  <c r="K53" i="1"/>
  <c r="K45" i="1"/>
  <c r="P36" i="1"/>
  <c r="K77" i="1"/>
  <c r="K132" i="1"/>
  <c r="K130" i="1"/>
  <c r="P99" i="1"/>
  <c r="P47" i="1"/>
  <c r="P57" i="1"/>
  <c r="K17" i="1"/>
  <c r="P195" i="1"/>
  <c r="K153" i="1"/>
  <c r="P121" i="1"/>
  <c r="P100" i="1"/>
  <c r="P66" i="1"/>
  <c r="K113" i="1"/>
  <c r="K43" i="1"/>
  <c r="K291" i="1"/>
  <c r="K163" i="1"/>
  <c r="K165" i="1"/>
  <c r="K91" i="1"/>
  <c r="K142" i="1"/>
  <c r="K216" i="1"/>
  <c r="K13" i="1"/>
  <c r="K42" i="1"/>
  <c r="P350" i="1"/>
  <c r="K169" i="1"/>
  <c r="K419" i="1"/>
  <c r="K366" i="1"/>
  <c r="K358" i="1"/>
  <c r="K319" i="1"/>
  <c r="K380" i="1"/>
  <c r="K446" i="1"/>
  <c r="K287" i="1"/>
  <c r="P316" i="1"/>
  <c r="P284" i="1"/>
  <c r="P78" i="1"/>
  <c r="K225" i="1"/>
  <c r="P90" i="1"/>
  <c r="K16" i="1"/>
  <c r="K417" i="1"/>
  <c r="K450" i="1"/>
  <c r="K118" i="1"/>
  <c r="P45" i="1"/>
  <c r="K109" i="1"/>
  <c r="P53" i="1"/>
  <c r="P40" i="1"/>
  <c r="P31" i="1"/>
  <c r="K437" i="1"/>
  <c r="K430" i="1"/>
  <c r="P445" i="1"/>
  <c r="K453" i="1"/>
  <c r="K364" i="1"/>
  <c r="K320" i="1"/>
  <c r="P382" i="1"/>
  <c r="K307" i="1"/>
  <c r="P322" i="1"/>
  <c r="P244" i="1"/>
  <c r="K209" i="1"/>
  <c r="K250" i="1"/>
  <c r="P76" i="1"/>
  <c r="K58" i="1"/>
  <c r="K243" i="1"/>
  <c r="K156" i="1"/>
  <c r="K97" i="1"/>
  <c r="P14" i="1"/>
  <c r="P148" i="1"/>
  <c r="P236" i="1"/>
  <c r="P196" i="1"/>
  <c r="K378" i="1"/>
  <c r="P341" i="1"/>
  <c r="P334" i="1"/>
  <c r="K168" i="1"/>
  <c r="P167" i="1"/>
  <c r="P61" i="1"/>
  <c r="P291" i="1"/>
  <c r="K436" i="1"/>
  <c r="K329" i="1"/>
  <c r="P423" i="1"/>
  <c r="K443" i="1"/>
  <c r="K432" i="1"/>
  <c r="P392" i="1"/>
  <c r="P336" i="1"/>
  <c r="P349" i="1"/>
  <c r="P427" i="1"/>
  <c r="P356" i="1"/>
  <c r="P402" i="1"/>
  <c r="K338" i="1"/>
  <c r="P422" i="1"/>
  <c r="K271" i="1"/>
  <c r="K335" i="1"/>
  <c r="P173" i="1"/>
  <c r="K274" i="1"/>
  <c r="P202" i="1"/>
  <c r="K187" i="1"/>
  <c r="K159" i="1"/>
  <c r="K63" i="1"/>
  <c r="P136" i="1"/>
  <c r="P33" i="1"/>
  <c r="K241" i="1"/>
  <c r="K217" i="1"/>
  <c r="P194" i="1"/>
  <c r="P65" i="1"/>
  <c r="K290" i="1"/>
  <c r="K201" i="1"/>
  <c r="K83" i="1"/>
  <c r="K134" i="1"/>
  <c r="K37" i="1"/>
  <c r="P77" i="1"/>
  <c r="P347" i="1"/>
  <c r="K374" i="1"/>
  <c r="P384" i="1"/>
  <c r="K174" i="1"/>
  <c r="P18" i="1"/>
  <c r="P29" i="1"/>
  <c r="P376" i="1"/>
  <c r="K400" i="1"/>
  <c r="P331" i="1"/>
  <c r="P374" i="1"/>
  <c r="K311" i="1"/>
  <c r="P448" i="1"/>
  <c r="P372" i="1"/>
  <c r="K348" i="1"/>
  <c r="K313" i="1"/>
  <c r="P170" i="1"/>
  <c r="P158" i="1"/>
  <c r="K180" i="1"/>
  <c r="K204" i="1"/>
  <c r="K227" i="1"/>
  <c r="P179" i="1"/>
  <c r="P250" i="1"/>
  <c r="P225" i="1"/>
  <c r="K143" i="1"/>
  <c r="P30" i="1"/>
  <c r="K116" i="1"/>
  <c r="K62" i="1"/>
  <c r="P257" i="1"/>
  <c r="K303" i="1"/>
  <c r="K391" i="1"/>
  <c r="K198" i="1"/>
  <c r="P153" i="1"/>
  <c r="K50" i="1"/>
  <c r="P241" i="1"/>
  <c r="P217" i="1"/>
  <c r="P37" i="1"/>
  <c r="P24" i="1"/>
  <c r="P230" i="1"/>
  <c r="P270" i="1"/>
  <c r="P255" i="1"/>
  <c r="K206" i="1"/>
  <c r="K210" i="1"/>
  <c r="K124" i="1"/>
  <c r="K172" i="1"/>
  <c r="K246" i="1"/>
  <c r="K445" i="1"/>
  <c r="P323" i="1"/>
  <c r="K260" i="1"/>
  <c r="K284" i="1"/>
  <c r="K228" i="1"/>
  <c r="P327" i="1"/>
  <c r="P289" i="1"/>
  <c r="P263" i="1"/>
  <c r="K190" i="1"/>
  <c r="K171" i="1"/>
  <c r="K244" i="1"/>
  <c r="P91" i="1"/>
  <c r="K151" i="1"/>
  <c r="K137" i="1"/>
  <c r="P42" i="1"/>
  <c r="K421" i="1"/>
  <c r="P124" i="1"/>
  <c r="K297" i="1"/>
  <c r="P144" i="1"/>
  <c r="K100" i="1"/>
  <c r="P74" i="1"/>
  <c r="P34" i="1"/>
  <c r="P26" i="1"/>
  <c r="P238" i="1"/>
  <c r="P82" i="1"/>
  <c r="K90" i="1"/>
  <c r="K222" i="1"/>
  <c r="K255" i="1"/>
  <c r="P246" i="1"/>
  <c r="P113" i="1"/>
  <c r="K73" i="1"/>
  <c r="P138" i="1"/>
  <c r="P46" i="1"/>
  <c r="K300" i="1"/>
  <c r="P75" i="1"/>
  <c r="P25" i="1"/>
  <c r="K238" i="1"/>
  <c r="P397" i="1"/>
  <c r="P439" i="1"/>
  <c r="K414" i="1"/>
  <c r="K451" i="1"/>
  <c r="K383" i="1"/>
  <c r="K330" i="1"/>
  <c r="K332" i="1"/>
  <c r="P267" i="1"/>
  <c r="P393" i="1"/>
  <c r="P286" i="1"/>
  <c r="K407" i="1"/>
  <c r="K372" i="1"/>
  <c r="P407" i="1"/>
  <c r="K276" i="1"/>
  <c r="K353" i="1"/>
  <c r="P308" i="1"/>
  <c r="P150" i="1"/>
  <c r="K230" i="1"/>
  <c r="P209" i="1"/>
  <c r="P187" i="1"/>
  <c r="K182" i="1"/>
  <c r="P218" i="1"/>
  <c r="P94" i="1"/>
  <c r="K268" i="1"/>
  <c r="P50" i="1"/>
  <c r="P243" i="1"/>
  <c r="P19" i="1"/>
  <c r="K68" i="1"/>
  <c r="K82" i="1"/>
  <c r="P203" i="1"/>
  <c r="K98" i="1"/>
  <c r="P198" i="1"/>
  <c r="P38" i="1"/>
  <c r="K138" i="1"/>
  <c r="K71" i="1"/>
  <c r="P22" i="1"/>
  <c r="P346" i="1"/>
  <c r="P210" i="1"/>
  <c r="K194" i="1"/>
  <c r="K65" i="1"/>
  <c r="K25" i="1"/>
  <c r="K81" i="1"/>
  <c r="K44" i="1"/>
  <c r="K67" i="1"/>
  <c r="P143" i="1"/>
  <c r="K350" i="1"/>
  <c r="P92" i="1"/>
  <c r="P290" i="1"/>
  <c r="P315" i="1"/>
  <c r="K55" i="1"/>
  <c r="P410" i="1"/>
  <c r="P453" i="1"/>
  <c r="P431" i="1"/>
  <c r="K411" i="1"/>
  <c r="P404" i="1"/>
  <c r="K408" i="1"/>
  <c r="K405" i="1"/>
  <c r="K390" i="1"/>
  <c r="P435" i="1"/>
  <c r="K343" i="1"/>
  <c r="K402" i="1"/>
  <c r="P299" i="1"/>
  <c r="P278" i="1"/>
  <c r="P329" i="1"/>
  <c r="K298" i="1"/>
  <c r="P348" i="1"/>
  <c r="P335" i="1"/>
  <c r="K279" i="1"/>
  <c r="K324" i="1"/>
  <c r="P313" i="1"/>
  <c r="P142" i="1"/>
  <c r="K218" i="1"/>
  <c r="K178" i="1"/>
  <c r="K140" i="1"/>
  <c r="K111" i="1"/>
  <c r="K327" i="1"/>
  <c r="K233" i="1"/>
  <c r="P211" i="1"/>
  <c r="P190" i="1"/>
  <c r="P182" i="1"/>
  <c r="K162" i="1"/>
  <c r="P251" i="1"/>
  <c r="P249" i="1"/>
  <c r="P227" i="1"/>
  <c r="P220" i="1"/>
  <c r="K185" i="1"/>
  <c r="P86" i="1"/>
  <c r="P159" i="1"/>
  <c r="K135" i="1"/>
  <c r="P68" i="1"/>
  <c r="K60" i="1"/>
  <c r="P177" i="1"/>
  <c r="P156" i="1"/>
  <c r="K51" i="1"/>
  <c r="K257" i="1"/>
  <c r="P421" i="1"/>
  <c r="P303" i="1"/>
  <c r="P297" i="1"/>
  <c r="K195" i="1"/>
  <c r="K121" i="1"/>
  <c r="K102" i="1"/>
  <c r="K145" i="1"/>
  <c r="P212" i="1"/>
  <c r="K273" i="1"/>
  <c r="K346" i="1"/>
  <c r="P188" i="1"/>
  <c r="K54" i="1"/>
  <c r="K33" i="1"/>
  <c r="K219" i="1"/>
  <c r="K148" i="1"/>
  <c r="P222" i="1"/>
  <c r="P11" i="1"/>
  <c r="K11" i="1"/>
  <c r="L457" i="1" l="1"/>
  <c r="C454" i="1" l="1"/>
  <c r="C456" i="1" s="1"/>
  <c r="C457" i="1" l="1"/>
  <c r="D454" i="1" l="1"/>
  <c r="D457" i="1" l="1"/>
  <c r="D456" i="1"/>
  <c r="I454" i="1"/>
  <c r="I456" i="1" s="1"/>
  <c r="H454" i="1"/>
  <c r="H456" i="1" s="1"/>
  <c r="O454" i="1"/>
  <c r="O456" i="1" s="1"/>
  <c r="J454" i="1"/>
  <c r="E454" i="1"/>
  <c r="E456" i="1" s="1"/>
  <c r="Q454" i="1"/>
  <c r="Q456" i="1" s="1"/>
  <c r="G454" i="1"/>
  <c r="G456" i="1" s="1"/>
  <c r="F454" i="1"/>
  <c r="F456" i="1" s="1"/>
  <c r="N454" i="1"/>
  <c r="N456" i="1" s="1"/>
  <c r="M454" i="1"/>
  <c r="M456" i="1" s="1"/>
  <c r="J457" i="1" l="1"/>
  <c r="J456" i="1"/>
  <c r="Q457" i="1"/>
  <c r="O457" i="1"/>
  <c r="N457" i="1"/>
  <c r="M457" i="1"/>
  <c r="I457" i="1"/>
  <c r="H457" i="1"/>
  <c r="G457" i="1"/>
  <c r="F457" i="1"/>
  <c r="E457" i="1"/>
  <c r="K454" i="1"/>
  <c r="K456" i="1" s="1"/>
  <c r="P454" i="1"/>
  <c r="P456" i="1" s="1"/>
  <c r="P457" i="1" l="1"/>
  <c r="K457" i="1"/>
</calcChain>
</file>

<file path=xl/sharedStrings.xml><?xml version="1.0" encoding="utf-8"?>
<sst xmlns="http://schemas.openxmlformats.org/spreadsheetml/2006/main" count="518" uniqueCount="515">
  <si>
    <t>Membership Goup: Protection Occupations</t>
  </si>
  <si>
    <t>DEFERRED INFLOWS OF RESOURCES</t>
  </si>
  <si>
    <t>(Excluding Employer Specific Amounts) *</t>
  </si>
  <si>
    <t>Employer ID #</t>
  </si>
  <si>
    <t>Employer Name</t>
  </si>
  <si>
    <t>Net Pension Liability (NPL)/ (Asset)</t>
  </si>
  <si>
    <t>Differences Between Expected and Actual Experience</t>
  </si>
  <si>
    <t>Changes of Assumptions</t>
  </si>
  <si>
    <t>Total Deferred Inflows of Resources</t>
  </si>
  <si>
    <t>EMPLOYER ID #</t>
  </si>
  <si>
    <t>EMPLOYER_NAME</t>
  </si>
  <si>
    <t xml:space="preserve">     Total for all entities</t>
  </si>
  <si>
    <t>Measurement Date: 6/30/2015</t>
  </si>
  <si>
    <t>(Excluding Employer Specific Amounts)*</t>
  </si>
  <si>
    <t>Employer Allocation Percentage **</t>
  </si>
  <si>
    <t>Difference Between Projected and Actual Investment Earnings on Pension Plan Investments</t>
  </si>
  <si>
    <t>Total Proportionate Share of Allocable Plan Pension Expense</t>
  </si>
  <si>
    <r>
      <t xml:space="preserve">    </t>
    </r>
    <r>
      <rPr>
        <u/>
        <sz val="10"/>
        <color indexed="8"/>
        <rFont val="Bookman Old Style"/>
        <family val="1"/>
      </rPr>
      <t/>
    </r>
  </si>
  <si>
    <t xml:space="preserve">      </t>
  </si>
  <si>
    <t>00221</t>
  </si>
  <si>
    <t>MAR-MAC UNIFIED POLICE DISTRICT</t>
  </si>
  <si>
    <t>00313</t>
  </si>
  <si>
    <t>POLK COUNTY RANGERS</t>
  </si>
  <si>
    <t>00331</t>
  </si>
  <si>
    <t>BATTLE CREEK COMMUNITY AMBULANCE</t>
  </si>
  <si>
    <t>00348</t>
  </si>
  <si>
    <t>STATE - PUB DEF - PROTECTION OCCUPATIONS</t>
  </si>
  <si>
    <t>00410</t>
  </si>
  <si>
    <t>DELAWARE TOWNSHIP FIRE DEPT - POLK CO</t>
  </si>
  <si>
    <t>01201</t>
  </si>
  <si>
    <t>ADAIR COUNTY</t>
  </si>
  <si>
    <t>01204</t>
  </si>
  <si>
    <t>ADAIR COUNTY HEALTH SYSTEM</t>
  </si>
  <si>
    <t>01301</t>
  </si>
  <si>
    <t>CITY OF FONTANELLE</t>
  </si>
  <si>
    <t>01302</t>
  </si>
  <si>
    <t>CITY OF GREENFIELD</t>
  </si>
  <si>
    <t>01306</t>
  </si>
  <si>
    <t>CITY OF ADAIR</t>
  </si>
  <si>
    <t>02201</t>
  </si>
  <si>
    <t>ADAMS COUNTY</t>
  </si>
  <si>
    <t>03201</t>
  </si>
  <si>
    <t>ALLAMAKEE COUNTY</t>
  </si>
  <si>
    <t>03304</t>
  </si>
  <si>
    <t>CITY OF LANSING</t>
  </si>
  <si>
    <t>03306</t>
  </si>
  <si>
    <t>CITY OF POSTVILLE</t>
  </si>
  <si>
    <t>03312</t>
  </si>
  <si>
    <t>VETERAN'S MEMORIAL HOSPITAL</t>
  </si>
  <si>
    <t>03313</t>
  </si>
  <si>
    <t>WAUKON POLICE DEPARTMENT</t>
  </si>
  <si>
    <t>04201</t>
  </si>
  <si>
    <t>APPANOOSE COUNTY</t>
  </si>
  <si>
    <t>04301</t>
  </si>
  <si>
    <t>CITY OF CENTERVILLE</t>
  </si>
  <si>
    <t>05201</t>
  </si>
  <si>
    <t>AUDUBON COUNTY</t>
  </si>
  <si>
    <t>05302</t>
  </si>
  <si>
    <t>CITY OF AUDUBON</t>
  </si>
  <si>
    <t>06201</t>
  </si>
  <si>
    <t>BENTON COUNTY</t>
  </si>
  <si>
    <t>06301</t>
  </si>
  <si>
    <t>CITY OF VINTON</t>
  </si>
  <si>
    <t>06302</t>
  </si>
  <si>
    <t>CITY OF BELLE PLAINE</t>
  </si>
  <si>
    <t>06315</t>
  </si>
  <si>
    <t>CITY OF URBANA</t>
  </si>
  <si>
    <t>07201</t>
  </si>
  <si>
    <t>BLACK HAWK COUNTY</t>
  </si>
  <si>
    <t>07302</t>
  </si>
  <si>
    <t>CITY OF CEDAR FALLS</t>
  </si>
  <si>
    <t>07304</t>
  </si>
  <si>
    <t>CITY OF GILBERTVILLE</t>
  </si>
  <si>
    <t>07306</t>
  </si>
  <si>
    <t>CITY OF DUNKERTON</t>
  </si>
  <si>
    <t>07311</t>
  </si>
  <si>
    <t>CITY OF LA PORTE CITY</t>
  </si>
  <si>
    <t>07319</t>
  </si>
  <si>
    <t>CITY OF EVANSDALE</t>
  </si>
  <si>
    <t>07334</t>
  </si>
  <si>
    <t>HUDSON POLICE DEPARTMENT</t>
  </si>
  <si>
    <t>08201</t>
  </si>
  <si>
    <t>BOONE COUNTY</t>
  </si>
  <si>
    <t>08204</t>
  </si>
  <si>
    <t>BOONE COUNTY HOSPITAL</t>
  </si>
  <si>
    <t>08301</t>
  </si>
  <si>
    <t>CITY OF BOONE</t>
  </si>
  <si>
    <t>08302</t>
  </si>
  <si>
    <t>CITY OF OGDEN</t>
  </si>
  <si>
    <t>08303</t>
  </si>
  <si>
    <t>CITY OF MADRID</t>
  </si>
  <si>
    <t>09201</t>
  </si>
  <si>
    <t>BREMER COUNTY</t>
  </si>
  <si>
    <t>09302</t>
  </si>
  <si>
    <t>CITY OF SUMNER</t>
  </si>
  <si>
    <t>09303</t>
  </si>
  <si>
    <t>CITY OF WAVERLY</t>
  </si>
  <si>
    <t>09304</t>
  </si>
  <si>
    <t>CITY OF TRIPOLI</t>
  </si>
  <si>
    <t>09305</t>
  </si>
  <si>
    <t>CITY OF JANESVILLE</t>
  </si>
  <si>
    <t>09307</t>
  </si>
  <si>
    <t>CITY OF READLYN</t>
  </si>
  <si>
    <t>09318</t>
  </si>
  <si>
    <t>WAVERLY HEALTH CENTER</t>
  </si>
  <si>
    <t>09319</t>
  </si>
  <si>
    <t>DENVER POLICE DEPARTMENT</t>
  </si>
  <si>
    <t>BUCHANAN COUNTY</t>
  </si>
  <si>
    <t>BUCHANAN COUNTY HEALTH CENTER</t>
  </si>
  <si>
    <t>CITY OF FAIRBANK</t>
  </si>
  <si>
    <t>CITY OF INDEPENDENCE</t>
  </si>
  <si>
    <t>CITY OF JESUP</t>
  </si>
  <si>
    <t>CITY OF LAMONT</t>
  </si>
  <si>
    <t>BUENA VISTA COUNTY</t>
  </si>
  <si>
    <t>BUENA VISTA REGIONAL MEDICAL CENTER</t>
  </si>
  <si>
    <t>CITY OF SIOUX RAPIDS</t>
  </si>
  <si>
    <t>CITY OF NEWELL</t>
  </si>
  <si>
    <t>CITY OF STORM LAKE</t>
  </si>
  <si>
    <t>BUTLER COUNTY</t>
  </si>
  <si>
    <t>CITY OF PARKERSBURG</t>
  </si>
  <si>
    <t>CITY OF CLARKSVILLE</t>
  </si>
  <si>
    <t>CITY OF APLINGTON</t>
  </si>
  <si>
    <t>CITY OF BRISTOW</t>
  </si>
  <si>
    <t>CALHOUN COUNTY</t>
  </si>
  <si>
    <t>CITY OF ROCKWELL CITY</t>
  </si>
  <si>
    <t>CITY OF LAKE CITY</t>
  </si>
  <si>
    <t>CITY OF POMEROY</t>
  </si>
  <si>
    <t>CITY OF FARNHAMVILLE</t>
  </si>
  <si>
    <t>MANSON POLICE DEPT</t>
  </si>
  <si>
    <t>CARROLL COUNTY</t>
  </si>
  <si>
    <t>CITY OF MANNING</t>
  </si>
  <si>
    <t>CITY OF COON RAPIDS</t>
  </si>
  <si>
    <t>CASS COUNTY</t>
  </si>
  <si>
    <t>CITY OF ATLANTIC</t>
  </si>
  <si>
    <t>CITY OF ANITA</t>
  </si>
  <si>
    <t>CEDAR COUNTY</t>
  </si>
  <si>
    <t>CITY OF STANWOOD</t>
  </si>
  <si>
    <t>CITY OF TIPTON</t>
  </si>
  <si>
    <t>CITY OF WEST BRANCH</t>
  </si>
  <si>
    <t>CITY OF DURANT</t>
  </si>
  <si>
    <t>CITY OF MECHANICSVILLE</t>
  </si>
  <si>
    <t>CITY OF CLARENCE</t>
  </si>
  <si>
    <t>CERRO GORDO COUNTY</t>
  </si>
  <si>
    <t>CITY OF CLEAR LAKE</t>
  </si>
  <si>
    <t>CITY OF ROCKWELL</t>
  </si>
  <si>
    <t>CHEROKEE COUNTY</t>
  </si>
  <si>
    <t>CITY OF CHEROKEE</t>
  </si>
  <si>
    <t>CITY OF MARCUS</t>
  </si>
  <si>
    <t>CITY OF AURELIA</t>
  </si>
  <si>
    <t>CHICKASAW COUNTY</t>
  </si>
  <si>
    <t>CITY OF NASHUA</t>
  </si>
  <si>
    <t>CITY OF NEW HAMPTON</t>
  </si>
  <si>
    <t>CLARKE COUNTY</t>
  </si>
  <si>
    <t>CLARKE COUNTY HOSPITAL</t>
  </si>
  <si>
    <t>CITY OF OSCEOLA</t>
  </si>
  <si>
    <t>CLAY COUNTY</t>
  </si>
  <si>
    <t>SPENCER HOSPITAL</t>
  </si>
  <si>
    <t>CITY OF SPENCER</t>
  </si>
  <si>
    <t>CLAYTON COUNTY</t>
  </si>
  <si>
    <t>CITY OF GUTTENBERG</t>
  </si>
  <si>
    <t>CITY OF STRAWBERRY POINT</t>
  </si>
  <si>
    <t>CITY OF ELKADER</t>
  </si>
  <si>
    <t>CITY OF MONONA</t>
  </si>
  <si>
    <t>CITY OF GARNAVILLO</t>
  </si>
  <si>
    <t>GUTTENBERG MUNIC HOSP</t>
  </si>
  <si>
    <t>CLINTON COUNTY</t>
  </si>
  <si>
    <t>CRAWFORD COUNTY</t>
  </si>
  <si>
    <t>CRAWFORD COUNTY MEMORIAL HOSPITAL</t>
  </si>
  <si>
    <t>CITY OF DENISON</t>
  </si>
  <si>
    <t>CITY OF MANILLA</t>
  </si>
  <si>
    <t>DALLAS COUNTY</t>
  </si>
  <si>
    <t>CITY OF WOODWARD</t>
  </si>
  <si>
    <t>CITY OF MINBURN</t>
  </si>
  <si>
    <t>CITY OF VAN METER</t>
  </si>
  <si>
    <t>CITY OF DALLAS CENTER</t>
  </si>
  <si>
    <t>CITY OF PERRY</t>
  </si>
  <si>
    <t>CITY OF ADEL</t>
  </si>
  <si>
    <t>CITY OF GRANGER</t>
  </si>
  <si>
    <t>CITY OF WAUKEE</t>
  </si>
  <si>
    <t>CITY OF DE SOTO</t>
  </si>
  <si>
    <t>DAVIS COUNTY</t>
  </si>
  <si>
    <t>DAVIS COUNTY HOSPITAL</t>
  </si>
  <si>
    <t>CITY OF BLOOMFIELD</t>
  </si>
  <si>
    <t>DECATUR COUNTY</t>
  </si>
  <si>
    <t>DECATUR COUNTY HOSPITAL</t>
  </si>
  <si>
    <t>CITY OF LAMONI</t>
  </si>
  <si>
    <t>CITY OF LEON</t>
  </si>
  <si>
    <t>DELAWARE COUNTY</t>
  </si>
  <si>
    <t>REGIONAL MEDICAL CENTER</t>
  </si>
  <si>
    <t>CITY OF EDGEWOOD</t>
  </si>
  <si>
    <t>CITY OF MANCHESTER</t>
  </si>
  <si>
    <t>CITY OF GREELEY</t>
  </si>
  <si>
    <t>DES MOINES COUNTY</t>
  </si>
  <si>
    <t>CITY OF WEST BURLINGTON</t>
  </si>
  <si>
    <t>DICKINSON COUNTY</t>
  </si>
  <si>
    <t>LAKES REGIONAL HEALTHCARE</t>
  </si>
  <si>
    <t>CITY OF SPIRIT LAKE</t>
  </si>
  <si>
    <t>CITY OF ARNOLDS PARK</t>
  </si>
  <si>
    <t>CITY OF LAKE PARK</t>
  </si>
  <si>
    <t>CITY OF OKOBOJI</t>
  </si>
  <si>
    <t>CITY OF MILFORD</t>
  </si>
  <si>
    <t>DUBUQUE COUNTY</t>
  </si>
  <si>
    <t>CITY OF CASCADE</t>
  </si>
  <si>
    <t>CITY OF FARLEY</t>
  </si>
  <si>
    <t>CITY OF DYERSVILLE</t>
  </si>
  <si>
    <t>CITY OF EPWORTH</t>
  </si>
  <si>
    <t>CITY OF NEW VIENNA</t>
  </si>
  <si>
    <t>CITY OF PEOSTA</t>
  </si>
  <si>
    <t>CITY OF ASBURY</t>
  </si>
  <si>
    <t>EMMET COUNTY</t>
  </si>
  <si>
    <t>CITY OF ARMSTRONG</t>
  </si>
  <si>
    <t>CITY OF ESTHERVILLE</t>
  </si>
  <si>
    <t>FAYETTE COUNTY</t>
  </si>
  <si>
    <t>CITY OF WEST UNION</t>
  </si>
  <si>
    <t>CITY OF FAYETTE</t>
  </si>
  <si>
    <t>FLOYD COUNTY</t>
  </si>
  <si>
    <t>CITY OF CHARLES CITY</t>
  </si>
  <si>
    <t>CITY OF NORA SPRINGS</t>
  </si>
  <si>
    <t>FRANKLIN COUNTY</t>
  </si>
  <si>
    <t>FRANKLIN GEN HOSP</t>
  </si>
  <si>
    <t>CITY OF HAMPTON</t>
  </si>
  <si>
    <t>CITY OF SHEFFIELD</t>
  </si>
  <si>
    <t>CITY OF HANSELL</t>
  </si>
  <si>
    <t>FREMONT COUNTY</t>
  </si>
  <si>
    <t>CITY OF TABOR</t>
  </si>
  <si>
    <t>GREENE COUNTY</t>
  </si>
  <si>
    <t>CITY OF JEFFERSON</t>
  </si>
  <si>
    <t>GRUNDY COUNTY</t>
  </si>
  <si>
    <t>CITY OF GRUNDY CENTER</t>
  </si>
  <si>
    <t>GUTHRIE COUNTY</t>
  </si>
  <si>
    <t>CITY OF PANORA</t>
  </si>
  <si>
    <t>CITY OF STUART</t>
  </si>
  <si>
    <t>HAMILTON COUNTY</t>
  </si>
  <si>
    <t>HAMILTON HOSPITAL</t>
  </si>
  <si>
    <t>CITY OF WEBSTER CITY</t>
  </si>
  <si>
    <t>CITY OF STRATFORD</t>
  </si>
  <si>
    <t>CITY OF JEWELL</t>
  </si>
  <si>
    <t>CITY OF BLAIRSBURG</t>
  </si>
  <si>
    <t>CITY OF WILLIAMS</t>
  </si>
  <si>
    <t>HANCOCK COUNTY</t>
  </si>
  <si>
    <t>CITY OF BRITT</t>
  </si>
  <si>
    <t>CITY OF GARNER</t>
  </si>
  <si>
    <t>CITY OF KANAWHA</t>
  </si>
  <si>
    <t>HARDIN COUNTY</t>
  </si>
  <si>
    <t>CITY OF ACKLEY</t>
  </si>
  <si>
    <t>CITY OF ELDORA</t>
  </si>
  <si>
    <t>CITY OF IOWA FALLS</t>
  </si>
  <si>
    <t>CITY OF HUBBARD</t>
  </si>
  <si>
    <t>HARRISON COUNTY</t>
  </si>
  <si>
    <t>CITY OF MISSOURI VALLEY</t>
  </si>
  <si>
    <t>CITY OF WOODBINE</t>
  </si>
  <si>
    <t>CITY OF DUNLAP</t>
  </si>
  <si>
    <t>CITY OF LOGAN</t>
  </si>
  <si>
    <t>HENRY COUNTY</t>
  </si>
  <si>
    <t>HENRY COUNTY HEALTH CENTER</t>
  </si>
  <si>
    <t>CITY OF MOUNT PLEASANT</t>
  </si>
  <si>
    <t>CITY OF WINFIELD</t>
  </si>
  <si>
    <t>CITY OF NEW LONDON</t>
  </si>
  <si>
    <t>CITY OF WAYLAND</t>
  </si>
  <si>
    <t>HOWARD COUNTY</t>
  </si>
  <si>
    <t>REGIONAL HEALTH SERVICES OF HOWARD CO</t>
  </si>
  <si>
    <t>CITY OF CRESCO</t>
  </si>
  <si>
    <t>HUMBOLDT COUNTY</t>
  </si>
  <si>
    <t>HUMBOLDT COUNTY MEMORIAL HOSPITAL</t>
  </si>
  <si>
    <t>CITY OF RENWICK</t>
  </si>
  <si>
    <t>CITY OF HUMBOLDT</t>
  </si>
  <si>
    <t>IDA COUNTY</t>
  </si>
  <si>
    <t>IOWA COUNTY</t>
  </si>
  <si>
    <t>CITY OF WILLIAMSBURG</t>
  </si>
  <si>
    <t>CITY OF MARENGO</t>
  </si>
  <si>
    <t>JACKSON COUNTY</t>
  </si>
  <si>
    <t>JACKSON COUNTY REGIONAL HEALTH CENTER</t>
  </si>
  <si>
    <t>CITY OF MAQUOKETA</t>
  </si>
  <si>
    <t>CITY OF PRESTON</t>
  </si>
  <si>
    <t>CITY OF BELLEVUE</t>
  </si>
  <si>
    <t>SABULA POLICE DEPT</t>
  </si>
  <si>
    <t>ANDREW POLICE DEPT.</t>
  </si>
  <si>
    <t>JASPER COUNTY</t>
  </si>
  <si>
    <t>CITY OF COLFAX</t>
  </si>
  <si>
    <t>CITY OF NEWTON</t>
  </si>
  <si>
    <t>CITY OF MONROE</t>
  </si>
  <si>
    <t>CITY OF PRAIRIE CITY</t>
  </si>
  <si>
    <t>CITY OF BAXTER</t>
  </si>
  <si>
    <t>8TH JUDICIAL DIST DEPT CORR SERVICES</t>
  </si>
  <si>
    <t>JEFFERSON COUNTY</t>
  </si>
  <si>
    <t>CITY OF FAIRFIELD</t>
  </si>
  <si>
    <t>JOHNSON COUNTY</t>
  </si>
  <si>
    <t>CITY OF CORALVILLE</t>
  </si>
  <si>
    <t>CITY OF HILLS</t>
  </si>
  <si>
    <t>CITY OF NORTH LIBERTY</t>
  </si>
  <si>
    <t>UNIVERSITY HEIGHTS POLICE DEPT</t>
  </si>
  <si>
    <t>JONES COUNTY</t>
  </si>
  <si>
    <t>CITY OF ANAMOSA</t>
  </si>
  <si>
    <t>CITY OF MONTICELLO</t>
  </si>
  <si>
    <t>KEOKUK COUNTY</t>
  </si>
  <si>
    <t>KEOKUK COUNTY HEALTH CENTER</t>
  </si>
  <si>
    <t>CITY OF SIGOURNEY</t>
  </si>
  <si>
    <t>CITY OF KEOTA</t>
  </si>
  <si>
    <t>KOSSUTH COUNTY</t>
  </si>
  <si>
    <t>CITY OF ALGONA</t>
  </si>
  <si>
    <t>CITY OF BANCROFT</t>
  </si>
  <si>
    <t>CITY OF BURT</t>
  </si>
  <si>
    <t>LEE COUNTY</t>
  </si>
  <si>
    <t>CITY OF WEST POINT</t>
  </si>
  <si>
    <t>CITY OF MONTROSE</t>
  </si>
  <si>
    <t>6TH JUDICIAL DIST DEPT CORR SERVICES</t>
  </si>
  <si>
    <t>LINN COUNTY</t>
  </si>
  <si>
    <t>CITY OF CEDAR RAPIDS</t>
  </si>
  <si>
    <t>CITY OF LISBON</t>
  </si>
  <si>
    <t>CITY OF MOUNT VERNON</t>
  </si>
  <si>
    <t>CITY OF MARION</t>
  </si>
  <si>
    <t>CITY OF ROBINS</t>
  </si>
  <si>
    <t>CITY OF HIAWATHA</t>
  </si>
  <si>
    <t>CITY OF FAIRFAX</t>
  </si>
  <si>
    <t>LOUISA COUNTY</t>
  </si>
  <si>
    <t>CITY OF WAPELLO</t>
  </si>
  <si>
    <t>COLUMBUS JUNCTION POLICE DEPT</t>
  </si>
  <si>
    <t>LUCAS COUNTY</t>
  </si>
  <si>
    <t>LUCAS COUNTY HEALTH CENTER</t>
  </si>
  <si>
    <t>CITY OF RUSSELL</t>
  </si>
  <si>
    <t>CHARITON POLICE DEPT</t>
  </si>
  <si>
    <t>LYON COUNTY</t>
  </si>
  <si>
    <t>MADISON COUNTY</t>
  </si>
  <si>
    <t>CITY OF WINTERSET</t>
  </si>
  <si>
    <t>CITY OF EARLHAM</t>
  </si>
  <si>
    <t>MAHASKA COUNTY</t>
  </si>
  <si>
    <t>MAHASKA HEALTH PARTNERSHIP</t>
  </si>
  <si>
    <t>CITY OF NEW SHARON</t>
  </si>
  <si>
    <t>CITY OF OSKALOOSA</t>
  </si>
  <si>
    <t>MARION COUNTY</t>
  </si>
  <si>
    <t>CITY OF KNOXVILLE</t>
  </si>
  <si>
    <t>CITY OF PLEASANTVILLE</t>
  </si>
  <si>
    <t>CITY OF MELCHER-DALLAS</t>
  </si>
  <si>
    <t>MARSHALL COUNTY</t>
  </si>
  <si>
    <t>CITY OF STATE CENTER</t>
  </si>
  <si>
    <t>CITY OF MELBOURNE</t>
  </si>
  <si>
    <t>MILLS COUNTY</t>
  </si>
  <si>
    <t>CITY OF GLENWOOD</t>
  </si>
  <si>
    <t>MITCHELL COUNTY</t>
  </si>
  <si>
    <t>MITCHELL COUNTY REGIONAL HEALTH CENTER</t>
  </si>
  <si>
    <t>CITY OF OSAGE</t>
  </si>
  <si>
    <t>CITY OF SAINT ANSGAR</t>
  </si>
  <si>
    <t>MONONA COUNTY</t>
  </si>
  <si>
    <t>CITY OF ONAWA</t>
  </si>
  <si>
    <t>CITY OF MAPLETON</t>
  </si>
  <si>
    <t>CITY OF WHITING</t>
  </si>
  <si>
    <t>CITY OF BLENCOE</t>
  </si>
  <si>
    <t>MONROE COUNTY</t>
  </si>
  <si>
    <t>MONROE COUNTY HOSPITAL</t>
  </si>
  <si>
    <t>CITY OF ALBIA</t>
  </si>
  <si>
    <t>MONTGOMERY COUNTY</t>
  </si>
  <si>
    <t>CITY OF RED OAK</t>
  </si>
  <si>
    <t>MUSCATINE COUNTY</t>
  </si>
  <si>
    <t>CITY OF WILTON</t>
  </si>
  <si>
    <t>CITY OF WEST LIBERTY</t>
  </si>
  <si>
    <t>CITY OF MUSCATINE</t>
  </si>
  <si>
    <t>CITY OF NICHOLS</t>
  </si>
  <si>
    <t>CITY OF ATALISSA</t>
  </si>
  <si>
    <t>CITY OF CONESVILLE</t>
  </si>
  <si>
    <t>O'BRIEN COUNTY</t>
  </si>
  <si>
    <t>CITY OF PRIMGHAR</t>
  </si>
  <si>
    <t>CITY OF SHELDON</t>
  </si>
  <si>
    <t>CITY OF PAULLINA</t>
  </si>
  <si>
    <t>HARTLEY POLICE DEPARTMENT</t>
  </si>
  <si>
    <t>SANBORN POLICE DEPARTMENT</t>
  </si>
  <si>
    <t>SUTHERLAND POLICE DEPARTMENT</t>
  </si>
  <si>
    <t>OSCEOLA COUNTY</t>
  </si>
  <si>
    <t>PAGE COUNTY</t>
  </si>
  <si>
    <t>CITY OF SHENANDOAH</t>
  </si>
  <si>
    <t>CITY OF CLARINDA</t>
  </si>
  <si>
    <t>CLARINDA REGIONAL HEALTH CENTER</t>
  </si>
  <si>
    <t>CITY OF ESSEX</t>
  </si>
  <si>
    <t>PALO ALTO COUNTY</t>
  </si>
  <si>
    <t>PALO ALTO COUNTY HEALTH SYSTEM</t>
  </si>
  <si>
    <t>CITY OF EMMETSBURG</t>
  </si>
  <si>
    <t>CITY OF WEST BEND</t>
  </si>
  <si>
    <t>PLYMOUTH COUNTY</t>
  </si>
  <si>
    <t>CITY OF AKRON</t>
  </si>
  <si>
    <t>CITY OF REMSEN</t>
  </si>
  <si>
    <t>CITY OF KINGSLEY</t>
  </si>
  <si>
    <t>CITY OF LE MARS</t>
  </si>
  <si>
    <t>CITY OF MERRILL</t>
  </si>
  <si>
    <t>HINTON POLICE DEPARTMENT</t>
  </si>
  <si>
    <t>POCAHONTAS COUNTY</t>
  </si>
  <si>
    <t>CITY OF FONDA</t>
  </si>
  <si>
    <t>CITY OF POCAHONTAS</t>
  </si>
  <si>
    <t>CITY OF ROLFE</t>
  </si>
  <si>
    <t>CITY OF GILMORE CITY</t>
  </si>
  <si>
    <t>CITY OF LAURENS</t>
  </si>
  <si>
    <t>POCAHONTAS COMMUNITY HOSPITAL</t>
  </si>
  <si>
    <t>STATE - DEPT OF COMMERCE/INSURANCE</t>
  </si>
  <si>
    <t>5TH JUDICIAL DIST DEPT CORR SERVICES</t>
  </si>
  <si>
    <t>STATE - AIRPORT FIREFIGHTERS</t>
  </si>
  <si>
    <t>STATE - CONSERVATION PEACE OFFICERS</t>
  </si>
  <si>
    <t>STATE - CORRECTIONS - PROTECTION OCCUPATIONS</t>
  </si>
  <si>
    <t>CITY OF WEST DES MOINES</t>
  </si>
  <si>
    <t>CITY OF MITCHELLVILLE</t>
  </si>
  <si>
    <t>CITY OF URBANDALE</t>
  </si>
  <si>
    <t>CITY OF GRIMES</t>
  </si>
  <si>
    <t>CITY OF ANKENY</t>
  </si>
  <si>
    <t>CITY OF BONDURANT</t>
  </si>
  <si>
    <t>CITY OF WINDSOR HEIGHTS</t>
  </si>
  <si>
    <t>CITY OF CLIVE</t>
  </si>
  <si>
    <t>CITY OF PLEASANT HILL</t>
  </si>
  <si>
    <t>CITY OF POLK CITY</t>
  </si>
  <si>
    <t>ALTOONA POLICE DEPT</t>
  </si>
  <si>
    <t>JOHNSTON POLICE DEPARTMENT</t>
  </si>
  <si>
    <t>SAYLOR TOWNSHIP TRUSTEES - POLK COUNTY</t>
  </si>
  <si>
    <t>4TH JUDICIAL DIST DEPT CORR SERVICES</t>
  </si>
  <si>
    <t>POTTAWATTAMIE COUNTY</t>
  </si>
  <si>
    <t>CITY OF AVOCA</t>
  </si>
  <si>
    <t>CITY OF CARTER LAKE</t>
  </si>
  <si>
    <t>POWESHIEK COUNTY</t>
  </si>
  <si>
    <t>CITY OF GRINNELL</t>
  </si>
  <si>
    <t>CITY OF MONTEZUMA</t>
  </si>
  <si>
    <t>RINGGOLD COUNTY</t>
  </si>
  <si>
    <t>RINGGOLD COUNTY HOSPITAL</t>
  </si>
  <si>
    <t>SAC COUNTY</t>
  </si>
  <si>
    <t>CITY OF LAKE VIEW</t>
  </si>
  <si>
    <t>SAC CITY POLICE DEPT</t>
  </si>
  <si>
    <t>SCOTT COUNTY</t>
  </si>
  <si>
    <t>CITY OF ELDRIDGE</t>
  </si>
  <si>
    <t>CITY OF WALCOTT</t>
  </si>
  <si>
    <t>CITY OF BUFFALO</t>
  </si>
  <si>
    <t>CITY OF PRINCETON</t>
  </si>
  <si>
    <t>CITY OF LE CLAIRE</t>
  </si>
  <si>
    <t>CITY OF BLUE GRASS</t>
  </si>
  <si>
    <t>CITY OF MCCAUSLAND</t>
  </si>
  <si>
    <t>SHELBY COUNTY</t>
  </si>
  <si>
    <t>CITY OF HARLAN</t>
  </si>
  <si>
    <t>SIOUX COUNTY</t>
  </si>
  <si>
    <t>CITY OF HAWARDEN</t>
  </si>
  <si>
    <t>CITY OF ROCK VALLEY</t>
  </si>
  <si>
    <t>CITY OF SIOUX CENTER</t>
  </si>
  <si>
    <t>CITY OF ORANGE CITY</t>
  </si>
  <si>
    <t>ORANGE CITY AREA HEALTH SYSTEM</t>
  </si>
  <si>
    <t>DEPT OF TRANS PROTECTION OCCUPATION</t>
  </si>
  <si>
    <t>STORY COUNTY</t>
  </si>
  <si>
    <t>STORY CO MEDICAL CENTER</t>
  </si>
  <si>
    <t>CITY OF HUXLEY</t>
  </si>
  <si>
    <t>CITY OF STORY CITY</t>
  </si>
  <si>
    <t>CITY OF NEVADA</t>
  </si>
  <si>
    <t>CITY OF ROLAND</t>
  </si>
  <si>
    <t>MARY GREELEY MEDICAL CENTER</t>
  </si>
  <si>
    <t>TAMA COUNTY</t>
  </si>
  <si>
    <t>CITY OF TAMA</t>
  </si>
  <si>
    <t>CITY OF GLADBROOK</t>
  </si>
  <si>
    <t>CITY OF TRAER</t>
  </si>
  <si>
    <t>CITY OF DYSART</t>
  </si>
  <si>
    <t>CITY OF TOLEDO</t>
  </si>
  <si>
    <t>TAYLOR COUNTY</t>
  </si>
  <si>
    <t>CITY OF LENOX</t>
  </si>
  <si>
    <t>UNION COUNTY</t>
  </si>
  <si>
    <t>GREATER REGIONAL MEDICAL CENTER</t>
  </si>
  <si>
    <t>CITY OF CRESTON</t>
  </si>
  <si>
    <t>CITY OF AFTON</t>
  </si>
  <si>
    <t>VAN BUREN COUNTY</t>
  </si>
  <si>
    <t>VAN BUREN COUNTY HOSPITAL</t>
  </si>
  <si>
    <t>CITY OF FARMINGTON</t>
  </si>
  <si>
    <t>WAPELLO COUNTY</t>
  </si>
  <si>
    <t>WARREN COUNTY</t>
  </si>
  <si>
    <t>CITY OF INDIANOLA</t>
  </si>
  <si>
    <t>CITY OF CARLISLE</t>
  </si>
  <si>
    <t>CITY OF NORWALK</t>
  </si>
  <si>
    <t>WASHINGTON COUNTY</t>
  </si>
  <si>
    <t>CITY OF WASHINGTON</t>
  </si>
  <si>
    <t>WAYNE COUNTY</t>
  </si>
  <si>
    <t>WAYNE COUNTY HOSPITAL</t>
  </si>
  <si>
    <t>CITY OF SEYMOUR</t>
  </si>
  <si>
    <t>WEBSTER COUNTY</t>
  </si>
  <si>
    <t>CITY OF GOWRIE</t>
  </si>
  <si>
    <t>CITY OF DAYTON</t>
  </si>
  <si>
    <t>WINNEBAGO COUNTY</t>
  </si>
  <si>
    <t>CITY OF FOREST CITY</t>
  </si>
  <si>
    <t>CITY OF LAKE MILLS</t>
  </si>
  <si>
    <t>BUFFALO CENTER POLICE DEPT</t>
  </si>
  <si>
    <t>WINNESHIEK COUNTY</t>
  </si>
  <si>
    <t>WINNESHIEK MEDICAL CENTER</t>
  </si>
  <si>
    <t>CITY OF CALMAR</t>
  </si>
  <si>
    <t>WOODBURY COUNTY</t>
  </si>
  <si>
    <t>CITY OF SERGEANT BLUFF</t>
  </si>
  <si>
    <t>CITY OF MOVILLE</t>
  </si>
  <si>
    <t>WORTH COUNTY</t>
  </si>
  <si>
    <t>CITY OF MANLY</t>
  </si>
  <si>
    <t>WRIGHT COUNTY</t>
  </si>
  <si>
    <t>CITY OF CLARION</t>
  </si>
  <si>
    <t>CITY OF EAGLE GROVE</t>
  </si>
  <si>
    <t>CITY OF BELMOND</t>
  </si>
  <si>
    <t>IOWA SPECIALTY HOSPITAL-CLARION</t>
  </si>
  <si>
    <t>IOWA SPECIALTY HOSPITAL-BELMOND</t>
  </si>
  <si>
    <t>Change in NPL due to 1% Decrease in the Actuarial Assumed Investment Return (6.00 %)</t>
  </si>
  <si>
    <t>Change in NPL due to 1% Increase in the Actuarial Assumed Investment Return (8.00%)</t>
  </si>
  <si>
    <t>DEFERRED OUTFLOWS OF RESOURCES</t>
  </si>
  <si>
    <t>00216</t>
  </si>
  <si>
    <t>07001</t>
  </si>
  <si>
    <t>STATE - DEPT OF HUMAN SERVICES/CCUSO</t>
  </si>
  <si>
    <t>UNIVERSITY OF NORTHERN IOWA</t>
  </si>
  <si>
    <t>UNIVERSITY OF IOWA</t>
  </si>
  <si>
    <t>CITY OF HARTLEY</t>
  </si>
  <si>
    <t>IOWA STATE UNIV OF SCIENCE &amp; TECH</t>
  </si>
  <si>
    <t>CITY OF CARROLL</t>
  </si>
  <si>
    <t>CITY OF OAKLAND</t>
  </si>
  <si>
    <t>CITY OF SIOUX CITY</t>
  </si>
  <si>
    <t>CITY OF TITONKA</t>
  </si>
  <si>
    <t>CITY OF CLEARFIELD</t>
  </si>
  <si>
    <t>Total Deferred Outflows of Resources</t>
  </si>
  <si>
    <t>2020 Actual Employer Contributions</t>
  </si>
  <si>
    <t>CITY OF MARATHON</t>
  </si>
  <si>
    <t>CITY OF ARCADIA</t>
  </si>
  <si>
    <t>CITY OF CHARTER OAK</t>
  </si>
  <si>
    <t>CITY OF BEAMAN</t>
  </si>
  <si>
    <t>CITY OF ANDREW</t>
  </si>
  <si>
    <t>CITY OF FORT DODGE</t>
  </si>
  <si>
    <r>
      <t xml:space="preserve">* - Employer specific amounts excluded from this Schedule are the changes in proportion and differences between employer contributions and the proportionate share of contributions, as well as the related amortization as defined in paragraphs 54-55 of GASB Statement No. 68, </t>
    </r>
    <r>
      <rPr>
        <u/>
        <sz val="12"/>
        <color indexed="8"/>
        <rFont val="Bookman Old Style"/>
        <family val="1"/>
      </rPr>
      <t>Accounting and Financial Reporting for Pensions</t>
    </r>
    <r>
      <rPr>
        <sz val="12"/>
        <color indexed="8"/>
        <rFont val="Bookman Old Style"/>
        <family val="1"/>
      </rPr>
      <t>.</t>
    </r>
  </si>
  <si>
    <r>
      <t xml:space="preserve">** - The proportions in this spreadsheet are for this membership group only, not the proportions to use to compute the change in entity proportion for the Pension note which is included in the Notes to Financial Statements.  </t>
    </r>
    <r>
      <rPr>
        <u/>
        <sz val="12"/>
        <color indexed="8"/>
        <rFont val="Bookman Old Style"/>
        <family val="1"/>
      </rPr>
      <t>The Employer Calculation of Total Net Pension Liability/(Asset) and Proportion</t>
    </r>
    <r>
      <rPr>
        <sz val="12"/>
        <color indexed="8"/>
        <rFont val="Bookman Old Style"/>
        <family val="1"/>
      </rPr>
      <t xml:space="preserve"> workbook, which  is available on the IPERS website, details how to calculate an employer's proportion and net pension liability/(asset) to comply with GASB Statement No. 68.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</si>
</sst>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00%"/>
    <numFmt numFmtId="166" formatCode="_(&quot;$&quot;* #,##0_);_(&quot;$&quot;* \(#,##0\);_(&quot;$&quot;* &quot;-&quot;??_);_(@_)"/>
  </numFmts>
  <fonts count="11" x14ac:knownFonts="1">
    <font>
      <sz val="10"/>
      <color indexed="8"/>
      <name val="Arial"/>
      <family val="2"/>
    </font>
    <font>
      <sz val="10"/>
      <color indexed="8"/>
      <name val="Arial"/>
      <family val="2"/>
    </font>
    <font>
      <b/>
      <sz val="11"/>
      <color theme="1"/>
      <name val="Bookman Old Style"/>
      <family val="1"/>
    </font>
    <font>
      <sz val="11"/>
      <color theme="1"/>
      <name val="Calibri"/>
      <family val="2"/>
      <scheme val="minor"/>
    </font>
    <font>
      <sz val="10"/>
      <color indexed="8"/>
      <name val="Bookman Old Style"/>
      <family val="1"/>
    </font>
    <font>
      <b/>
      <sz val="10"/>
      <color indexed="8"/>
      <name val="Bookman Old Style"/>
      <family val="1"/>
    </font>
    <font>
      <u/>
      <sz val="10"/>
      <color indexed="8"/>
      <name val="Bookman Old Style"/>
      <family val="1"/>
    </font>
    <font>
      <sz val="9"/>
      <color indexed="8"/>
      <name val="Bookman Old Style"/>
      <family val="1"/>
    </font>
    <font>
      <b/>
      <sz val="12"/>
      <color indexed="8"/>
      <name val="Bookman Old Style"/>
      <family val="1"/>
    </font>
    <font>
      <sz val="12"/>
      <color indexed="8"/>
      <name val="Bookman Old Style"/>
      <family val="1"/>
    </font>
    <font>
      <u/>
      <sz val="12"/>
      <color indexed="8"/>
      <name val="Bookman Old Style"/>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s>
  <cellStyleXfs count="4">
    <xf numFmtId="0" fontId="0" fillId="0" borderId="0"/>
    <xf numFmtId="43" fontId="3"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4">
    <xf numFmtId="0" fontId="0" fillId="0" borderId="0" xfId="0"/>
    <xf numFmtId="164" fontId="2" fillId="0" borderId="0" xfId="1" applyNumberFormat="1" applyFont="1" applyFill="1" applyAlignment="1">
      <alignment horizontal="center"/>
    </xf>
    <xf numFmtId="164" fontId="4" fillId="0" borderId="0" xfId="1" applyNumberFormat="1" applyFont="1" applyFill="1"/>
    <xf numFmtId="0" fontId="4" fillId="0" borderId="0" xfId="0" applyFont="1" applyFill="1"/>
    <xf numFmtId="165" fontId="4" fillId="0" borderId="0" xfId="3" applyNumberFormat="1" applyFont="1" applyFill="1"/>
    <xf numFmtId="164" fontId="4" fillId="0" borderId="0" xfId="1" applyNumberFormat="1" applyFont="1" applyFill="1" applyBorder="1"/>
    <xf numFmtId="164" fontId="5" fillId="0" borderId="0" xfId="1" applyNumberFormat="1" applyFont="1" applyFill="1" applyAlignment="1">
      <alignment horizontal="center"/>
    </xf>
    <xf numFmtId="164" fontId="4" fillId="0" borderId="0" xfId="1" applyNumberFormat="1" applyFont="1" applyFill="1" applyAlignment="1">
      <alignment horizontal="center"/>
    </xf>
    <xf numFmtId="0" fontId="4" fillId="0" borderId="0" xfId="0" applyFont="1" applyFill="1" applyAlignment="1"/>
    <xf numFmtId="0" fontId="4" fillId="0" borderId="0" xfId="0" applyFont="1" applyFill="1" applyAlignment="1">
      <alignment horizontal="center"/>
    </xf>
    <xf numFmtId="0" fontId="4" fillId="0" borderId="0" xfId="0" applyFont="1" applyFill="1" applyAlignment="1">
      <alignment horizontal="left"/>
    </xf>
    <xf numFmtId="49" fontId="4" fillId="0" borderId="0" xfId="1" applyNumberFormat="1" applyFont="1" applyFill="1"/>
    <xf numFmtId="49" fontId="8" fillId="0" borderId="0" xfId="1" applyNumberFormat="1" applyFont="1" applyFill="1" applyAlignment="1"/>
    <xf numFmtId="49" fontId="8" fillId="0" borderId="1" xfId="3" applyNumberFormat="1" applyFont="1" applyFill="1" applyBorder="1" applyAlignment="1">
      <alignment horizontal="center" wrapText="1"/>
    </xf>
    <xf numFmtId="49" fontId="8" fillId="0" borderId="1" xfId="1" applyNumberFormat="1" applyFont="1" applyFill="1" applyBorder="1" applyAlignment="1">
      <alignment horizontal="center" wrapText="1"/>
    </xf>
    <xf numFmtId="165" fontId="9" fillId="0" borderId="0" xfId="3" applyNumberFormat="1" applyFont="1" applyFill="1"/>
    <xf numFmtId="166" fontId="9" fillId="0" borderId="0" xfId="2" applyNumberFormat="1" applyFont="1" applyFill="1" applyAlignment="1">
      <alignment horizontal="center"/>
    </xf>
    <xf numFmtId="164" fontId="9" fillId="0" borderId="0" xfId="1" applyNumberFormat="1" applyFont="1" applyFill="1"/>
    <xf numFmtId="0" fontId="9" fillId="0" borderId="0" xfId="0" applyFont="1" applyFill="1"/>
    <xf numFmtId="164" fontId="9" fillId="0" borderId="3" xfId="1" applyNumberFormat="1" applyFont="1" applyFill="1" applyBorder="1"/>
    <xf numFmtId="0" fontId="2" fillId="0" borderId="0" xfId="0" applyFont="1" applyFill="1" applyAlignment="1">
      <alignment horizontal="center"/>
    </xf>
    <xf numFmtId="165" fontId="2" fillId="0" borderId="0" xfId="3" applyNumberFormat="1" applyFont="1" applyFill="1" applyAlignment="1">
      <alignment horizontal="center"/>
    </xf>
    <xf numFmtId="0" fontId="2" fillId="0" borderId="0" xfId="0" applyFont="1" applyFill="1" applyAlignment="1">
      <alignment horizontal="left"/>
    </xf>
    <xf numFmtId="164" fontId="2" fillId="0" borderId="0" xfId="1" applyNumberFormat="1" applyFont="1" applyFill="1" applyAlignment="1">
      <alignment horizontal="left"/>
    </xf>
    <xf numFmtId="49" fontId="4" fillId="0" borderId="0" xfId="0" applyNumberFormat="1" applyFont="1" applyFill="1"/>
    <xf numFmtId="49" fontId="4" fillId="0" borderId="0" xfId="3" applyNumberFormat="1" applyFont="1" applyFill="1"/>
    <xf numFmtId="49" fontId="7" fillId="0" borderId="0" xfId="1" applyNumberFormat="1" applyFont="1" applyFill="1"/>
    <xf numFmtId="49" fontId="8" fillId="0" borderId="1" xfId="0" applyNumberFormat="1" applyFont="1" applyFill="1" applyBorder="1" applyAlignment="1">
      <alignment horizontal="center" wrapText="1"/>
    </xf>
    <xf numFmtId="49" fontId="8" fillId="0" borderId="1" xfId="0" applyNumberFormat="1" applyFont="1" applyFill="1" applyBorder="1"/>
    <xf numFmtId="49" fontId="5" fillId="0" borderId="0" xfId="0" applyNumberFormat="1" applyFont="1" applyFill="1"/>
    <xf numFmtId="49" fontId="9" fillId="0" borderId="0" xfId="0" applyNumberFormat="1" applyFont="1" applyFill="1" applyAlignment="1">
      <alignment horizontal="center"/>
    </xf>
    <xf numFmtId="49" fontId="9" fillId="0" borderId="0" xfId="0" applyNumberFormat="1" applyFont="1" applyFill="1" applyAlignment="1"/>
    <xf numFmtId="164" fontId="9" fillId="0" borderId="0" xfId="1" applyNumberFormat="1" applyFont="1" applyFill="1" applyAlignment="1">
      <alignment horizontal="center"/>
    </xf>
    <xf numFmtId="165" fontId="9" fillId="0" borderId="3" xfId="3" applyNumberFormat="1" applyFont="1" applyFill="1" applyBorder="1"/>
    <xf numFmtId="166" fontId="9" fillId="0" borderId="3" xfId="2" applyNumberFormat="1" applyFont="1" applyFill="1" applyBorder="1"/>
    <xf numFmtId="44" fontId="4" fillId="0" borderId="0" xfId="2" applyNumberFormat="1" applyFont="1" applyFill="1" applyBorder="1"/>
    <xf numFmtId="165" fontId="4" fillId="0" borderId="0" xfId="3" applyNumberFormat="1" applyFont="1" applyFill="1" applyBorder="1"/>
    <xf numFmtId="166" fontId="4" fillId="0" borderId="0" xfId="2" applyNumberFormat="1" applyFont="1" applyFill="1" applyBorder="1"/>
    <xf numFmtId="41" fontId="4" fillId="0" borderId="0" xfId="2" applyNumberFormat="1" applyFont="1" applyFill="1" applyBorder="1"/>
    <xf numFmtId="43" fontId="4" fillId="0" borderId="0" xfId="0" applyNumberFormat="1" applyFont="1" applyFill="1"/>
    <xf numFmtId="165" fontId="9" fillId="0" borderId="1" xfId="3" applyNumberFormat="1" applyFont="1" applyFill="1" applyBorder="1"/>
    <xf numFmtId="164" fontId="9" fillId="0" borderId="1" xfId="1" applyNumberFormat="1" applyFont="1" applyFill="1" applyBorder="1"/>
    <xf numFmtId="164" fontId="9" fillId="0" borderId="1" xfId="1" applyNumberFormat="1" applyFont="1" applyFill="1" applyBorder="1" applyAlignment="1">
      <alignment horizontal="center"/>
    </xf>
    <xf numFmtId="0" fontId="9" fillId="0" borderId="0" xfId="0" applyNumberFormat="1" applyFont="1" applyFill="1" applyAlignment="1">
      <alignment horizontal="left" wrapText="1"/>
    </xf>
    <xf numFmtId="0" fontId="9" fillId="0" borderId="0" xfId="0" applyFont="1" applyFill="1" applyAlignment="1">
      <alignment horizontal="left" wrapText="1"/>
    </xf>
    <xf numFmtId="42" fontId="9" fillId="0" borderId="0" xfId="2" applyNumberFormat="1" applyFont="1" applyFill="1" applyAlignment="1">
      <alignment horizontal="center"/>
    </xf>
    <xf numFmtId="41" fontId="9" fillId="0" borderId="0" xfId="0" applyNumberFormat="1" applyFont="1" applyFill="1" applyAlignment="1"/>
    <xf numFmtId="41" fontId="9" fillId="0" borderId="1" xfId="0" applyNumberFormat="1" applyFont="1" applyFill="1" applyBorder="1" applyAlignment="1"/>
    <xf numFmtId="42" fontId="9" fillId="0" borderId="3" xfId="2" applyNumberFormat="1" applyFont="1" applyFill="1" applyBorder="1"/>
    <xf numFmtId="49" fontId="8" fillId="0" borderId="1" xfId="0" applyNumberFormat="1" applyFont="1" applyFill="1" applyBorder="1" applyAlignment="1">
      <alignment horizontal="center"/>
    </xf>
    <xf numFmtId="49" fontId="8" fillId="0" borderId="2" xfId="0" applyNumberFormat="1" applyFont="1" applyFill="1" applyBorder="1" applyAlignment="1">
      <alignment horizontal="center"/>
    </xf>
    <xf numFmtId="0" fontId="9" fillId="0" borderId="0" xfId="0" applyNumberFormat="1" applyFont="1" applyFill="1" applyAlignment="1">
      <alignment horizontal="left" wrapText="1"/>
    </xf>
    <xf numFmtId="0" fontId="9" fillId="0" borderId="0" xfId="0" applyFont="1" applyFill="1" applyAlignment="1">
      <alignment horizontal="left" wrapText="1"/>
    </xf>
    <xf numFmtId="49" fontId="8" fillId="0" borderId="1" xfId="1" applyNumberFormat="1" applyFont="1" applyFill="1" applyBorder="1" applyAlignment="1">
      <alignment horizont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25400</xdr:colOff>
      <xdr:row>5</xdr:row>
      <xdr:rowOff>76200</xdr:rowOff>
    </xdr:from>
    <xdr:to>
      <xdr:col>6</xdr:col>
      <xdr:colOff>1333500</xdr:colOff>
      <xdr:row>7</xdr:row>
      <xdr:rowOff>177800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5400" y="431800"/>
          <a:ext cx="11861800" cy="172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800">
              <a:solidFill>
                <a:schemeClr val="dk1"/>
              </a:solidFill>
              <a:effectLst/>
              <a:latin typeface="Bookman Old Style" panose="02050604050505020204" pitchFamily="18" charset="0"/>
              <a:ea typeface="+mn-ea"/>
              <a:cs typeface="+mn-cs"/>
            </a:rPr>
            <a:t>Iowa Public Employees' Retirement System</a:t>
          </a:r>
          <a:br>
            <a:rPr lang="en-US" sz="1800">
              <a:solidFill>
                <a:schemeClr val="dk1"/>
              </a:solidFill>
              <a:effectLst/>
              <a:latin typeface="Bookman Old Style" panose="02050604050505020204" pitchFamily="18" charset="0"/>
              <a:ea typeface="+mn-ea"/>
              <a:cs typeface="+mn-cs"/>
            </a:rPr>
          </a:br>
          <a:endParaRPr lang="en-US" sz="1800">
            <a:effectLst/>
            <a:latin typeface="Bookman Old Style" panose="02050604050505020204" pitchFamily="18" charset="0"/>
          </a:endParaRPr>
        </a:p>
        <a:p>
          <a:pPr algn="ctr"/>
          <a:r>
            <a:rPr lang="en-US" sz="1800">
              <a:solidFill>
                <a:schemeClr val="dk1"/>
              </a:solidFill>
              <a:effectLst/>
              <a:latin typeface="Bookman Old Style" panose="02050604050505020204" pitchFamily="18" charset="0"/>
              <a:ea typeface="+mn-ea"/>
              <a:cs typeface="+mn-cs"/>
            </a:rPr>
            <a:t>Schedule of Employer Allocations and Collective Pension Amounts Allocated by Employer -</a:t>
          </a:r>
          <a:endParaRPr lang="en-US" sz="1800">
            <a:effectLst/>
            <a:latin typeface="Bookman Old Style" panose="02050604050505020204" pitchFamily="18" charset="0"/>
          </a:endParaRPr>
        </a:p>
        <a:p>
          <a:pPr algn="ctr"/>
          <a:r>
            <a:rPr lang="en-US" sz="1800" b="1">
              <a:solidFill>
                <a:schemeClr val="dk1"/>
              </a:solidFill>
              <a:effectLst/>
              <a:latin typeface="Bookman Old Style" panose="02050604050505020204" pitchFamily="18" charset="0"/>
              <a:ea typeface="+mn-ea"/>
              <a:cs typeface="+mn-cs"/>
            </a:rPr>
            <a:t>Protection</a:t>
          </a:r>
          <a:r>
            <a:rPr lang="en-US" sz="1800" b="1" baseline="0">
              <a:solidFill>
                <a:schemeClr val="dk1"/>
              </a:solidFill>
              <a:effectLst/>
              <a:latin typeface="Bookman Old Style" panose="02050604050505020204" pitchFamily="18" charset="0"/>
              <a:ea typeface="+mn-ea"/>
              <a:cs typeface="+mn-cs"/>
            </a:rPr>
            <a:t> Occupation</a:t>
          </a:r>
          <a:r>
            <a:rPr lang="en-US" sz="1800" b="1">
              <a:solidFill>
                <a:schemeClr val="dk1"/>
              </a:solidFill>
              <a:effectLst/>
              <a:latin typeface="Bookman Old Style" panose="02050604050505020204" pitchFamily="18" charset="0"/>
              <a:ea typeface="+mn-ea"/>
              <a:cs typeface="+mn-cs"/>
            </a:rPr>
            <a:t> Membership Group</a:t>
          </a:r>
          <a:br>
            <a:rPr lang="en-US" sz="1800" b="1">
              <a:solidFill>
                <a:schemeClr val="dk1"/>
              </a:solidFill>
              <a:effectLst/>
              <a:latin typeface="Bookman Old Style" panose="02050604050505020204" pitchFamily="18" charset="0"/>
              <a:ea typeface="+mn-ea"/>
              <a:cs typeface="+mn-cs"/>
            </a:rPr>
          </a:br>
          <a:endParaRPr lang="en-US" sz="1800">
            <a:effectLst/>
            <a:latin typeface="Bookman Old Style" panose="02050604050505020204" pitchFamily="18" charset="0"/>
          </a:endParaRPr>
        </a:p>
        <a:p>
          <a:pPr algn="ctr"/>
          <a:r>
            <a:rPr lang="en-US" sz="1800">
              <a:solidFill>
                <a:schemeClr val="dk1"/>
              </a:solidFill>
              <a:effectLst/>
              <a:latin typeface="Bookman Old Style" panose="02050604050505020204" pitchFamily="18" charset="0"/>
              <a:ea typeface="+mn-ea"/>
              <a:cs typeface="+mn-cs"/>
            </a:rPr>
            <a:t>As of and for the year ended June 30, 2020</a:t>
          </a:r>
          <a:endParaRPr lang="en-US" sz="1800">
            <a:effectLst/>
            <a:latin typeface="Bookman Old Style" panose="020506040505050202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465"/>
  <sheetViews>
    <sheetView tabSelected="1" topLeftCell="A4" zoomScaleNormal="100" workbookViewId="0">
      <selection activeCell="A4" sqref="A4"/>
    </sheetView>
  </sheetViews>
  <sheetFormatPr defaultColWidth="9.109375" defaultRowHeight="13.2" x14ac:dyDescent="0.25"/>
  <cols>
    <col min="1" max="1" width="13.77734375" style="3" customWidth="1"/>
    <col min="2" max="2" width="62.88671875" style="3" customWidth="1"/>
    <col min="3" max="3" width="20.6640625" style="2" customWidth="1"/>
    <col min="4" max="4" width="17.21875" style="4" customWidth="1"/>
    <col min="5" max="5" width="19.33203125" style="2" customWidth="1"/>
    <col min="6" max="6" width="22" style="2" customWidth="1"/>
    <col min="7" max="7" width="19.6640625" style="2" customWidth="1"/>
    <col min="8" max="8" width="15.77734375" style="2" customWidth="1"/>
    <col min="9" max="9" width="17.5546875" style="2" customWidth="1"/>
    <col min="10" max="10" width="17.33203125" style="2" customWidth="1"/>
    <col min="11" max="11" width="16" style="2" customWidth="1"/>
    <col min="12" max="12" width="0.88671875" style="2" customWidth="1"/>
    <col min="13" max="13" width="16.88671875" style="2" customWidth="1"/>
    <col min="14" max="14" width="18.33203125" style="2" customWidth="1"/>
    <col min="15" max="15" width="18.109375" style="2" customWidth="1"/>
    <col min="16" max="16" width="15.88671875" style="2" customWidth="1"/>
    <col min="17" max="17" width="19" style="2" customWidth="1"/>
    <col min="18" max="16384" width="9.109375" style="3"/>
  </cols>
  <sheetData>
    <row r="1" spans="1:17" ht="13.8" hidden="1" x14ac:dyDescent="0.25">
      <c r="A1" s="20"/>
      <c r="B1" s="20"/>
      <c r="C1" s="1"/>
      <c r="D1" s="21"/>
      <c r="E1" s="1"/>
      <c r="F1" s="1"/>
      <c r="G1" s="1"/>
      <c r="H1" s="1"/>
      <c r="I1" s="1"/>
      <c r="J1" s="1"/>
      <c r="K1" s="1"/>
      <c r="L1" s="1"/>
      <c r="M1" s="1"/>
      <c r="N1" s="1"/>
      <c r="O1" s="1"/>
      <c r="P1" s="1"/>
      <c r="Q1" s="1"/>
    </row>
    <row r="2" spans="1:17" ht="13.8" hidden="1" x14ac:dyDescent="0.25">
      <c r="A2" s="22" t="s">
        <v>12</v>
      </c>
      <c r="B2" s="22"/>
      <c r="C2" s="23"/>
      <c r="D2" s="21"/>
      <c r="E2" s="1"/>
      <c r="F2" s="1"/>
      <c r="G2" s="1"/>
      <c r="H2" s="1"/>
      <c r="I2" s="1"/>
      <c r="J2" s="1"/>
      <c r="K2" s="1"/>
      <c r="L2" s="1"/>
      <c r="M2" s="1"/>
      <c r="N2" s="1"/>
      <c r="O2" s="1"/>
      <c r="P2" s="1"/>
      <c r="Q2" s="1"/>
    </row>
    <row r="3" spans="1:17" ht="13.8" hidden="1" x14ac:dyDescent="0.25">
      <c r="A3" s="22" t="s">
        <v>0</v>
      </c>
      <c r="B3" s="22"/>
      <c r="C3" s="23"/>
    </row>
    <row r="4" spans="1:17" ht="13.8" x14ac:dyDescent="0.25">
      <c r="A4" s="22"/>
      <c r="B4" s="22"/>
      <c r="C4" s="23"/>
    </row>
    <row r="5" spans="1:17" ht="13.8" x14ac:dyDescent="0.25">
      <c r="A5" s="22"/>
      <c r="B5" s="22"/>
      <c r="C5" s="23"/>
    </row>
    <row r="6" spans="1:17" s="24" customFormat="1" ht="70.5" customHeight="1" x14ac:dyDescent="0.3">
      <c r="C6" s="11"/>
      <c r="D6" s="25"/>
      <c r="E6" s="11"/>
      <c r="F6" s="11"/>
      <c r="G6" s="11"/>
      <c r="H6" s="53" t="s">
        <v>492</v>
      </c>
      <c r="I6" s="53"/>
      <c r="J6" s="53"/>
      <c r="K6" s="53"/>
      <c r="L6" s="12"/>
      <c r="M6" s="49" t="s">
        <v>1</v>
      </c>
      <c r="N6" s="49"/>
      <c r="O6" s="49"/>
      <c r="P6" s="49"/>
      <c r="Q6" s="26"/>
    </row>
    <row r="7" spans="1:17" s="24" customFormat="1" ht="57.6" customHeight="1" x14ac:dyDescent="0.3">
      <c r="C7" s="11"/>
      <c r="D7" s="25"/>
      <c r="E7" s="11"/>
      <c r="F7" s="11"/>
      <c r="G7" s="11"/>
      <c r="H7" s="53" t="s">
        <v>13</v>
      </c>
      <c r="I7" s="53"/>
      <c r="J7" s="53"/>
      <c r="K7" s="53"/>
      <c r="L7" s="12"/>
      <c r="M7" s="50" t="s">
        <v>2</v>
      </c>
      <c r="N7" s="50"/>
      <c r="O7" s="50"/>
      <c r="P7" s="50"/>
      <c r="Q7" s="26"/>
    </row>
    <row r="8" spans="1:17" s="29" customFormat="1" ht="141.6" customHeight="1" x14ac:dyDescent="0.3">
      <c r="A8" s="27" t="s">
        <v>3</v>
      </c>
      <c r="B8" s="28" t="s">
        <v>4</v>
      </c>
      <c r="C8" s="14" t="s">
        <v>506</v>
      </c>
      <c r="D8" s="13" t="s">
        <v>14</v>
      </c>
      <c r="E8" s="14" t="s">
        <v>5</v>
      </c>
      <c r="F8" s="14" t="s">
        <v>490</v>
      </c>
      <c r="G8" s="14" t="s">
        <v>491</v>
      </c>
      <c r="H8" s="14" t="s">
        <v>6</v>
      </c>
      <c r="I8" s="14" t="s">
        <v>7</v>
      </c>
      <c r="J8" s="14" t="s">
        <v>15</v>
      </c>
      <c r="K8" s="14" t="s">
        <v>505</v>
      </c>
      <c r="L8" s="14"/>
      <c r="M8" s="14" t="s">
        <v>6</v>
      </c>
      <c r="N8" s="14" t="s">
        <v>7</v>
      </c>
      <c r="O8" s="14" t="s">
        <v>15</v>
      </c>
      <c r="P8" s="14" t="s">
        <v>8</v>
      </c>
      <c r="Q8" s="14" t="s">
        <v>16</v>
      </c>
    </row>
    <row r="9" spans="1:17" hidden="1" x14ac:dyDescent="0.25">
      <c r="A9" s="9" t="s">
        <v>9</v>
      </c>
      <c r="B9" s="3" t="s">
        <v>10</v>
      </c>
      <c r="C9" s="2">
        <v>37896147.920000009</v>
      </c>
      <c r="D9" s="4">
        <v>1</v>
      </c>
      <c r="E9" s="6">
        <v>32683892</v>
      </c>
      <c r="F9" s="6">
        <v>266951890</v>
      </c>
      <c r="G9" s="6">
        <v>-163470502</v>
      </c>
      <c r="H9" s="6">
        <v>4580038</v>
      </c>
      <c r="I9" s="6">
        <v>14086252</v>
      </c>
      <c r="J9" s="6">
        <v>54886375</v>
      </c>
      <c r="K9" s="6">
        <f>SUM(H9:J9)</f>
        <v>73552665</v>
      </c>
      <c r="L9" s="6"/>
      <c r="M9" s="6">
        <v>553254</v>
      </c>
      <c r="N9" s="6">
        <v>684252</v>
      </c>
      <c r="O9" s="6">
        <v>31262684</v>
      </c>
      <c r="P9" s="6">
        <f>SUM(M9:O9)</f>
        <v>32500190</v>
      </c>
      <c r="Q9" s="6">
        <v>48893325</v>
      </c>
    </row>
    <row r="10" spans="1:17" ht="4.95" customHeight="1" x14ac:dyDescent="0.25">
      <c r="A10" s="9"/>
      <c r="E10" s="6"/>
      <c r="F10" s="6"/>
      <c r="G10" s="6"/>
      <c r="H10" s="6"/>
      <c r="I10" s="6"/>
      <c r="J10" s="6"/>
      <c r="K10" s="6"/>
      <c r="L10" s="6"/>
      <c r="M10" s="6"/>
      <c r="N10" s="6"/>
      <c r="O10" s="6"/>
      <c r="P10" s="6"/>
      <c r="Q10" s="6"/>
    </row>
    <row r="11" spans="1:17" s="18" customFormat="1" ht="25.05" customHeight="1" x14ac:dyDescent="0.3">
      <c r="A11" s="30" t="s">
        <v>493</v>
      </c>
      <c r="B11" s="31" t="s">
        <v>495</v>
      </c>
      <c r="C11" s="45">
        <v>511250.4</v>
      </c>
      <c r="D11" s="15">
        <f>+C11/$C$9</f>
        <v>1.349082764504894E-2</v>
      </c>
      <c r="E11" s="16">
        <f>ROUND(D11*$E$9,0)</f>
        <v>440933</v>
      </c>
      <c r="F11" s="17">
        <f>ROUND(D11*$F$9,0)</f>
        <v>3601402</v>
      </c>
      <c r="G11" s="17">
        <f>ROUND(D11*$G$9,0)+1</f>
        <v>-2205351</v>
      </c>
      <c r="H11" s="17">
        <f>ROUND(D11*$H$9,0)-1</f>
        <v>61788</v>
      </c>
      <c r="I11" s="17">
        <f>ROUND(D11*$I$9,0)</f>
        <v>190035</v>
      </c>
      <c r="J11" s="32">
        <f>ROUND(D11*$J$9,0)</f>
        <v>740463</v>
      </c>
      <c r="K11" s="32">
        <f>ROUND(SUM(H11:J11),0)</f>
        <v>992286</v>
      </c>
      <c r="L11" s="32"/>
      <c r="M11" s="17">
        <f>ROUND(D11*$M$9,0)</f>
        <v>7464</v>
      </c>
      <c r="N11" s="17">
        <f>ROUND(D11*$N$9,0)</f>
        <v>9231</v>
      </c>
      <c r="O11" s="17">
        <f>ROUND(D11*$O$9,0)</f>
        <v>421759</v>
      </c>
      <c r="P11" s="17">
        <f>ROUND(SUM(M11:O11),0)</f>
        <v>438454</v>
      </c>
      <c r="Q11" s="17">
        <f>ROUND(D11*$Q$9,0)-1</f>
        <v>659610</v>
      </c>
    </row>
    <row r="12" spans="1:17" s="18" customFormat="1" ht="25.05" customHeight="1" x14ac:dyDescent="0.3">
      <c r="A12" s="30" t="s">
        <v>19</v>
      </c>
      <c r="B12" s="31" t="s">
        <v>20</v>
      </c>
      <c r="C12" s="46">
        <v>14269.67</v>
      </c>
      <c r="D12" s="15">
        <f t="shared" ref="D12:D75" si="0">+C12/$C$9</f>
        <v>3.7654671472477189E-4</v>
      </c>
      <c r="E12" s="17">
        <f t="shared" ref="E12:E75" si="1">ROUND(D12*$E$9,0)</f>
        <v>12307</v>
      </c>
      <c r="F12" s="17">
        <f t="shared" ref="F12:F75" si="2">ROUND(D12*$F$9,0)</f>
        <v>100520</v>
      </c>
      <c r="G12" s="17">
        <f t="shared" ref="G12:G75" si="3">ROUND(D12*$G$9,0)</f>
        <v>-61554</v>
      </c>
      <c r="H12" s="17">
        <f t="shared" ref="H12:H75" si="4">ROUND(D12*$H$9,0)</f>
        <v>1725</v>
      </c>
      <c r="I12" s="17">
        <f t="shared" ref="I12:I75" si="5">ROUND(D12*$I$9,0)</f>
        <v>5304</v>
      </c>
      <c r="J12" s="32">
        <f t="shared" ref="J12:J75" si="6">ROUND(D12*$J$9,0)</f>
        <v>20667</v>
      </c>
      <c r="K12" s="32">
        <f t="shared" ref="K12:K75" si="7">ROUND(SUM(H12:J12),0)</f>
        <v>27696</v>
      </c>
      <c r="L12" s="32"/>
      <c r="M12" s="17">
        <f t="shared" ref="M12:M75" si="8">ROUND(D12*$M$9,0)</f>
        <v>208</v>
      </c>
      <c r="N12" s="17">
        <f t="shared" ref="N12:N75" si="9">ROUND(D12*$N$9,0)</f>
        <v>258</v>
      </c>
      <c r="O12" s="17">
        <f t="shared" ref="O12:O75" si="10">ROUND(D12*$O$9,0)</f>
        <v>11772</v>
      </c>
      <c r="P12" s="17">
        <f t="shared" ref="P12:P75" si="11">ROUND(SUM(M12:O12),0)</f>
        <v>12238</v>
      </c>
      <c r="Q12" s="17">
        <f t="shared" ref="Q12:Q75" si="12">ROUND(D12*$Q$9,0)</f>
        <v>18411</v>
      </c>
    </row>
    <row r="13" spans="1:17" s="18" customFormat="1" ht="25.05" customHeight="1" x14ac:dyDescent="0.3">
      <c r="A13" s="30" t="s">
        <v>21</v>
      </c>
      <c r="B13" s="31" t="s">
        <v>22</v>
      </c>
      <c r="C13" s="46">
        <v>1698235.71</v>
      </c>
      <c r="D13" s="15">
        <f t="shared" si="0"/>
        <v>4.4812884770901527E-2</v>
      </c>
      <c r="E13" s="17">
        <f>ROUND(D13*$E$9,0)+1</f>
        <v>1464660</v>
      </c>
      <c r="F13" s="17">
        <f t="shared" si="2"/>
        <v>11962884</v>
      </c>
      <c r="G13" s="17">
        <f>ROUND(D13*$G$9,0)+1</f>
        <v>-7325584</v>
      </c>
      <c r="H13" s="17">
        <f>ROUND(D13*$H$9,0)-1</f>
        <v>205244</v>
      </c>
      <c r="I13" s="17">
        <f>ROUND(D13*$I$9,0)+1</f>
        <v>631247</v>
      </c>
      <c r="J13" s="32">
        <f t="shared" si="6"/>
        <v>2459617</v>
      </c>
      <c r="K13" s="32">
        <f t="shared" si="7"/>
        <v>3296108</v>
      </c>
      <c r="L13" s="32"/>
      <c r="M13" s="17">
        <f>ROUND(D13*$M$9,0)+1</f>
        <v>24794</v>
      </c>
      <c r="N13" s="17">
        <f>ROUND(D13*$N$9,0)+1</f>
        <v>30664</v>
      </c>
      <c r="O13" s="17">
        <f>ROUND(D13*$O$9,0)-1</f>
        <v>1400970</v>
      </c>
      <c r="P13" s="17">
        <f t="shared" si="11"/>
        <v>1456428</v>
      </c>
      <c r="Q13" s="17">
        <f>ROUND(D13*$Q$9,0)-1</f>
        <v>2191050</v>
      </c>
    </row>
    <row r="14" spans="1:17" s="18" customFormat="1" ht="25.05" customHeight="1" x14ac:dyDescent="0.3">
      <c r="A14" s="30" t="s">
        <v>23</v>
      </c>
      <c r="B14" s="31" t="s">
        <v>24</v>
      </c>
      <c r="C14" s="46">
        <v>3693.06</v>
      </c>
      <c r="D14" s="15">
        <f t="shared" si="0"/>
        <v>9.7452121197018988E-5</v>
      </c>
      <c r="E14" s="17">
        <f t="shared" si="1"/>
        <v>3185</v>
      </c>
      <c r="F14" s="17">
        <f t="shared" si="2"/>
        <v>26015</v>
      </c>
      <c r="G14" s="17">
        <f t="shared" si="3"/>
        <v>-15931</v>
      </c>
      <c r="H14" s="17">
        <f t="shared" si="4"/>
        <v>446</v>
      </c>
      <c r="I14" s="17">
        <f t="shared" si="5"/>
        <v>1373</v>
      </c>
      <c r="J14" s="32">
        <f t="shared" si="6"/>
        <v>5349</v>
      </c>
      <c r="K14" s="32">
        <f t="shared" si="7"/>
        <v>7168</v>
      </c>
      <c r="L14" s="32"/>
      <c r="M14" s="17">
        <f t="shared" si="8"/>
        <v>54</v>
      </c>
      <c r="N14" s="17">
        <f t="shared" si="9"/>
        <v>67</v>
      </c>
      <c r="O14" s="17">
        <f t="shared" si="10"/>
        <v>3047</v>
      </c>
      <c r="P14" s="17">
        <f t="shared" si="11"/>
        <v>3168</v>
      </c>
      <c r="Q14" s="17">
        <f t="shared" si="12"/>
        <v>4765</v>
      </c>
    </row>
    <row r="15" spans="1:17" s="18" customFormat="1" ht="25.05" customHeight="1" x14ac:dyDescent="0.3">
      <c r="A15" s="30" t="s">
        <v>25</v>
      </c>
      <c r="B15" s="31" t="s">
        <v>26</v>
      </c>
      <c r="C15" s="46">
        <v>137804.56</v>
      </c>
      <c r="D15" s="15">
        <f t="shared" si="0"/>
        <v>3.6363738153785412E-3</v>
      </c>
      <c r="E15" s="17">
        <f t="shared" si="1"/>
        <v>118851</v>
      </c>
      <c r="F15" s="17">
        <f t="shared" si="2"/>
        <v>970737</v>
      </c>
      <c r="G15" s="17">
        <f t="shared" si="3"/>
        <v>-594440</v>
      </c>
      <c r="H15" s="17">
        <f t="shared" si="4"/>
        <v>16655</v>
      </c>
      <c r="I15" s="17">
        <f t="shared" si="5"/>
        <v>51223</v>
      </c>
      <c r="J15" s="32">
        <f t="shared" si="6"/>
        <v>199587</v>
      </c>
      <c r="K15" s="32">
        <f t="shared" si="7"/>
        <v>267465</v>
      </c>
      <c r="L15" s="32"/>
      <c r="M15" s="17">
        <f t="shared" si="8"/>
        <v>2012</v>
      </c>
      <c r="N15" s="17">
        <f t="shared" si="9"/>
        <v>2488</v>
      </c>
      <c r="O15" s="17">
        <f t="shared" si="10"/>
        <v>113683</v>
      </c>
      <c r="P15" s="17">
        <f t="shared" si="11"/>
        <v>118183</v>
      </c>
      <c r="Q15" s="17">
        <f t="shared" si="12"/>
        <v>177794</v>
      </c>
    </row>
    <row r="16" spans="1:17" s="18" customFormat="1" ht="25.05" customHeight="1" x14ac:dyDescent="0.3">
      <c r="A16" s="30" t="s">
        <v>27</v>
      </c>
      <c r="B16" s="31" t="s">
        <v>28</v>
      </c>
      <c r="C16" s="46">
        <v>2810.35</v>
      </c>
      <c r="D16" s="15">
        <f t="shared" si="0"/>
        <v>7.4159252437285694E-5</v>
      </c>
      <c r="E16" s="17">
        <f t="shared" si="1"/>
        <v>2424</v>
      </c>
      <c r="F16" s="17">
        <f t="shared" si="2"/>
        <v>19797</v>
      </c>
      <c r="G16" s="17">
        <f t="shared" si="3"/>
        <v>-12123</v>
      </c>
      <c r="H16" s="17">
        <f t="shared" si="4"/>
        <v>340</v>
      </c>
      <c r="I16" s="17">
        <f t="shared" si="5"/>
        <v>1045</v>
      </c>
      <c r="J16" s="32">
        <f t="shared" si="6"/>
        <v>4070</v>
      </c>
      <c r="K16" s="32">
        <f t="shared" si="7"/>
        <v>5455</v>
      </c>
      <c r="L16" s="32"/>
      <c r="M16" s="17">
        <f t="shared" si="8"/>
        <v>41</v>
      </c>
      <c r="N16" s="17">
        <f t="shared" si="9"/>
        <v>51</v>
      </c>
      <c r="O16" s="17">
        <f t="shared" si="10"/>
        <v>2318</v>
      </c>
      <c r="P16" s="17">
        <f t="shared" si="11"/>
        <v>2410</v>
      </c>
      <c r="Q16" s="17">
        <f t="shared" si="12"/>
        <v>3626</v>
      </c>
    </row>
    <row r="17" spans="1:17" s="18" customFormat="1" ht="25.05" customHeight="1" x14ac:dyDescent="0.3">
      <c r="A17" s="30" t="s">
        <v>29</v>
      </c>
      <c r="B17" s="31" t="s">
        <v>30</v>
      </c>
      <c r="C17" s="46">
        <v>45107.01</v>
      </c>
      <c r="D17" s="15">
        <f t="shared" si="0"/>
        <v>1.1902795528247977E-3</v>
      </c>
      <c r="E17" s="17">
        <f t="shared" si="1"/>
        <v>38903</v>
      </c>
      <c r="F17" s="17">
        <f t="shared" si="2"/>
        <v>317747</v>
      </c>
      <c r="G17" s="17">
        <f t="shared" si="3"/>
        <v>-194576</v>
      </c>
      <c r="H17" s="17">
        <f t="shared" si="4"/>
        <v>5452</v>
      </c>
      <c r="I17" s="17">
        <f t="shared" si="5"/>
        <v>16767</v>
      </c>
      <c r="J17" s="32">
        <f t="shared" si="6"/>
        <v>65330</v>
      </c>
      <c r="K17" s="32">
        <f t="shared" si="7"/>
        <v>87549</v>
      </c>
      <c r="L17" s="32"/>
      <c r="M17" s="17">
        <f t="shared" si="8"/>
        <v>659</v>
      </c>
      <c r="N17" s="17">
        <f t="shared" si="9"/>
        <v>814</v>
      </c>
      <c r="O17" s="17">
        <f t="shared" si="10"/>
        <v>37211</v>
      </c>
      <c r="P17" s="17">
        <f t="shared" si="11"/>
        <v>38684</v>
      </c>
      <c r="Q17" s="17">
        <f t="shared" si="12"/>
        <v>58197</v>
      </c>
    </row>
    <row r="18" spans="1:17" s="18" customFormat="1" ht="25.05" customHeight="1" x14ac:dyDescent="0.3">
      <c r="A18" s="30" t="s">
        <v>31</v>
      </c>
      <c r="B18" s="31" t="s">
        <v>32</v>
      </c>
      <c r="C18" s="46">
        <v>27632.44</v>
      </c>
      <c r="D18" s="15">
        <f t="shared" si="0"/>
        <v>7.2916223723669675E-4</v>
      </c>
      <c r="E18" s="17">
        <f t="shared" si="1"/>
        <v>23832</v>
      </c>
      <c r="F18" s="17">
        <f t="shared" si="2"/>
        <v>194651</v>
      </c>
      <c r="G18" s="17">
        <f t="shared" si="3"/>
        <v>-119197</v>
      </c>
      <c r="H18" s="17">
        <f t="shared" si="4"/>
        <v>3340</v>
      </c>
      <c r="I18" s="17">
        <f t="shared" si="5"/>
        <v>10271</v>
      </c>
      <c r="J18" s="32">
        <f t="shared" si="6"/>
        <v>40021</v>
      </c>
      <c r="K18" s="32">
        <f t="shared" si="7"/>
        <v>53632</v>
      </c>
      <c r="L18" s="32"/>
      <c r="M18" s="17">
        <f t="shared" si="8"/>
        <v>403</v>
      </c>
      <c r="N18" s="17">
        <f t="shared" si="9"/>
        <v>499</v>
      </c>
      <c r="O18" s="17">
        <f t="shared" si="10"/>
        <v>22796</v>
      </c>
      <c r="P18" s="17">
        <f t="shared" si="11"/>
        <v>23698</v>
      </c>
      <c r="Q18" s="17">
        <f t="shared" si="12"/>
        <v>35651</v>
      </c>
    </row>
    <row r="19" spans="1:17" s="18" customFormat="1" ht="25.05" customHeight="1" x14ac:dyDescent="0.3">
      <c r="A19" s="30" t="s">
        <v>33</v>
      </c>
      <c r="B19" s="31" t="s">
        <v>34</v>
      </c>
      <c r="C19" s="46">
        <v>2447.59</v>
      </c>
      <c r="D19" s="15">
        <f t="shared" si="0"/>
        <v>6.4586775552146925E-5</v>
      </c>
      <c r="E19" s="17">
        <f t="shared" si="1"/>
        <v>2111</v>
      </c>
      <c r="F19" s="17">
        <f t="shared" si="2"/>
        <v>17242</v>
      </c>
      <c r="G19" s="17">
        <f t="shared" si="3"/>
        <v>-10558</v>
      </c>
      <c r="H19" s="17">
        <f t="shared" si="4"/>
        <v>296</v>
      </c>
      <c r="I19" s="17">
        <f t="shared" si="5"/>
        <v>910</v>
      </c>
      <c r="J19" s="32">
        <f t="shared" si="6"/>
        <v>3545</v>
      </c>
      <c r="K19" s="32">
        <f t="shared" si="7"/>
        <v>4751</v>
      </c>
      <c r="L19" s="32"/>
      <c r="M19" s="17">
        <f t="shared" si="8"/>
        <v>36</v>
      </c>
      <c r="N19" s="17">
        <f t="shared" si="9"/>
        <v>44</v>
      </c>
      <c r="O19" s="17">
        <f t="shared" si="10"/>
        <v>2019</v>
      </c>
      <c r="P19" s="17">
        <f t="shared" si="11"/>
        <v>2099</v>
      </c>
      <c r="Q19" s="17">
        <f t="shared" si="12"/>
        <v>3158</v>
      </c>
    </row>
    <row r="20" spans="1:17" s="18" customFormat="1" ht="25.05" customHeight="1" x14ac:dyDescent="0.3">
      <c r="A20" s="30" t="s">
        <v>35</v>
      </c>
      <c r="B20" s="31" t="s">
        <v>36</v>
      </c>
      <c r="C20" s="46">
        <v>13831.93</v>
      </c>
      <c r="D20" s="15">
        <f t="shared" si="0"/>
        <v>3.6499567262613736E-4</v>
      </c>
      <c r="E20" s="17">
        <f t="shared" si="1"/>
        <v>11929</v>
      </c>
      <c r="F20" s="17">
        <f t="shared" si="2"/>
        <v>97436</v>
      </c>
      <c r="G20" s="17">
        <f t="shared" si="3"/>
        <v>-59666</v>
      </c>
      <c r="H20" s="17">
        <f t="shared" si="4"/>
        <v>1672</v>
      </c>
      <c r="I20" s="17">
        <f t="shared" si="5"/>
        <v>5141</v>
      </c>
      <c r="J20" s="32">
        <f t="shared" si="6"/>
        <v>20033</v>
      </c>
      <c r="K20" s="32">
        <f t="shared" si="7"/>
        <v>26846</v>
      </c>
      <c r="L20" s="32"/>
      <c r="M20" s="17">
        <f t="shared" si="8"/>
        <v>202</v>
      </c>
      <c r="N20" s="17">
        <f t="shared" si="9"/>
        <v>250</v>
      </c>
      <c r="O20" s="17">
        <f t="shared" si="10"/>
        <v>11411</v>
      </c>
      <c r="P20" s="17">
        <f t="shared" si="11"/>
        <v>11863</v>
      </c>
      <c r="Q20" s="17">
        <f t="shared" si="12"/>
        <v>17846</v>
      </c>
    </row>
    <row r="21" spans="1:17" s="18" customFormat="1" ht="25.05" customHeight="1" x14ac:dyDescent="0.3">
      <c r="A21" s="30" t="s">
        <v>37</v>
      </c>
      <c r="B21" s="31" t="s">
        <v>38</v>
      </c>
      <c r="C21" s="46">
        <v>7451.4</v>
      </c>
      <c r="D21" s="15">
        <f t="shared" si="0"/>
        <v>1.966268449165373E-4</v>
      </c>
      <c r="E21" s="17">
        <f t="shared" si="1"/>
        <v>6427</v>
      </c>
      <c r="F21" s="17">
        <f t="shared" si="2"/>
        <v>52490</v>
      </c>
      <c r="G21" s="17">
        <f t="shared" si="3"/>
        <v>-32143</v>
      </c>
      <c r="H21" s="17">
        <f t="shared" si="4"/>
        <v>901</v>
      </c>
      <c r="I21" s="17">
        <f t="shared" si="5"/>
        <v>2770</v>
      </c>
      <c r="J21" s="32">
        <f t="shared" si="6"/>
        <v>10792</v>
      </c>
      <c r="K21" s="32">
        <f t="shared" si="7"/>
        <v>14463</v>
      </c>
      <c r="L21" s="32"/>
      <c r="M21" s="17">
        <f t="shared" si="8"/>
        <v>109</v>
      </c>
      <c r="N21" s="17">
        <f t="shared" si="9"/>
        <v>135</v>
      </c>
      <c r="O21" s="17">
        <f t="shared" si="10"/>
        <v>6147</v>
      </c>
      <c r="P21" s="17">
        <f t="shared" si="11"/>
        <v>6391</v>
      </c>
      <c r="Q21" s="17">
        <f t="shared" si="12"/>
        <v>9614</v>
      </c>
    </row>
    <row r="22" spans="1:17" s="18" customFormat="1" ht="25.05" customHeight="1" x14ac:dyDescent="0.3">
      <c r="A22" s="30" t="s">
        <v>39</v>
      </c>
      <c r="B22" s="31" t="s">
        <v>40</v>
      </c>
      <c r="C22" s="46">
        <v>32269.9</v>
      </c>
      <c r="D22" s="15">
        <f t="shared" si="0"/>
        <v>8.5153509713237349E-4</v>
      </c>
      <c r="E22" s="17">
        <f t="shared" si="1"/>
        <v>27831</v>
      </c>
      <c r="F22" s="17">
        <f t="shared" si="2"/>
        <v>227319</v>
      </c>
      <c r="G22" s="17">
        <f t="shared" si="3"/>
        <v>-139201</v>
      </c>
      <c r="H22" s="17">
        <f t="shared" si="4"/>
        <v>3900</v>
      </c>
      <c r="I22" s="17">
        <f t="shared" si="5"/>
        <v>11995</v>
      </c>
      <c r="J22" s="32">
        <f t="shared" si="6"/>
        <v>46738</v>
      </c>
      <c r="K22" s="32">
        <f t="shared" si="7"/>
        <v>62633</v>
      </c>
      <c r="L22" s="32"/>
      <c r="M22" s="17">
        <f t="shared" si="8"/>
        <v>471</v>
      </c>
      <c r="N22" s="17">
        <f t="shared" si="9"/>
        <v>583</v>
      </c>
      <c r="O22" s="17">
        <f t="shared" si="10"/>
        <v>26621</v>
      </c>
      <c r="P22" s="17">
        <f t="shared" si="11"/>
        <v>27675</v>
      </c>
      <c r="Q22" s="17">
        <f t="shared" si="12"/>
        <v>41634</v>
      </c>
    </row>
    <row r="23" spans="1:17" s="18" customFormat="1" ht="25.05" customHeight="1" x14ac:dyDescent="0.3">
      <c r="A23" s="30" t="s">
        <v>41</v>
      </c>
      <c r="B23" s="31" t="s">
        <v>42</v>
      </c>
      <c r="C23" s="46">
        <v>51593.96</v>
      </c>
      <c r="D23" s="15">
        <f t="shared" si="0"/>
        <v>1.3614565815215972E-3</v>
      </c>
      <c r="E23" s="17">
        <f t="shared" si="1"/>
        <v>44498</v>
      </c>
      <c r="F23" s="17">
        <f t="shared" si="2"/>
        <v>363443</v>
      </c>
      <c r="G23" s="17">
        <f t="shared" si="3"/>
        <v>-222558</v>
      </c>
      <c r="H23" s="17">
        <f t="shared" si="4"/>
        <v>6236</v>
      </c>
      <c r="I23" s="17">
        <f t="shared" si="5"/>
        <v>19178</v>
      </c>
      <c r="J23" s="32">
        <f t="shared" si="6"/>
        <v>74725</v>
      </c>
      <c r="K23" s="32">
        <f t="shared" si="7"/>
        <v>100139</v>
      </c>
      <c r="L23" s="32"/>
      <c r="M23" s="17">
        <f t="shared" si="8"/>
        <v>753</v>
      </c>
      <c r="N23" s="17">
        <f t="shared" si="9"/>
        <v>932</v>
      </c>
      <c r="O23" s="17">
        <f t="shared" si="10"/>
        <v>42563</v>
      </c>
      <c r="P23" s="17">
        <f t="shared" si="11"/>
        <v>44248</v>
      </c>
      <c r="Q23" s="17">
        <f t="shared" si="12"/>
        <v>66566</v>
      </c>
    </row>
    <row r="24" spans="1:17" s="18" customFormat="1" ht="25.05" customHeight="1" x14ac:dyDescent="0.3">
      <c r="A24" s="30" t="s">
        <v>43</v>
      </c>
      <c r="B24" s="31" t="s">
        <v>44</v>
      </c>
      <c r="C24" s="46">
        <v>12872.15</v>
      </c>
      <c r="D24" s="15">
        <f t="shared" si="0"/>
        <v>3.3966908792876585E-4</v>
      </c>
      <c r="E24" s="17">
        <f t="shared" si="1"/>
        <v>11102</v>
      </c>
      <c r="F24" s="17">
        <f t="shared" si="2"/>
        <v>90675</v>
      </c>
      <c r="G24" s="17">
        <f t="shared" si="3"/>
        <v>-55526</v>
      </c>
      <c r="H24" s="17">
        <f t="shared" si="4"/>
        <v>1556</v>
      </c>
      <c r="I24" s="17">
        <f t="shared" si="5"/>
        <v>4785</v>
      </c>
      <c r="J24" s="32">
        <f t="shared" si="6"/>
        <v>18643</v>
      </c>
      <c r="K24" s="32">
        <f t="shared" si="7"/>
        <v>24984</v>
      </c>
      <c r="L24" s="32"/>
      <c r="M24" s="17">
        <f t="shared" si="8"/>
        <v>188</v>
      </c>
      <c r="N24" s="17">
        <f t="shared" si="9"/>
        <v>232</v>
      </c>
      <c r="O24" s="17">
        <f t="shared" si="10"/>
        <v>10619</v>
      </c>
      <c r="P24" s="17">
        <f t="shared" si="11"/>
        <v>11039</v>
      </c>
      <c r="Q24" s="17">
        <f t="shared" si="12"/>
        <v>16608</v>
      </c>
    </row>
    <row r="25" spans="1:17" s="18" customFormat="1" ht="25.05" customHeight="1" x14ac:dyDescent="0.3">
      <c r="A25" s="30" t="s">
        <v>45</v>
      </c>
      <c r="B25" s="31" t="s">
        <v>46</v>
      </c>
      <c r="C25" s="46">
        <v>20561.62</v>
      </c>
      <c r="D25" s="15">
        <f t="shared" si="0"/>
        <v>5.4257810169535553E-4</v>
      </c>
      <c r="E25" s="17">
        <f t="shared" si="1"/>
        <v>17734</v>
      </c>
      <c r="F25" s="17">
        <f t="shared" si="2"/>
        <v>144842</v>
      </c>
      <c r="G25" s="17">
        <f t="shared" si="3"/>
        <v>-88696</v>
      </c>
      <c r="H25" s="17">
        <f t="shared" si="4"/>
        <v>2485</v>
      </c>
      <c r="I25" s="17">
        <f t="shared" si="5"/>
        <v>7643</v>
      </c>
      <c r="J25" s="32">
        <f t="shared" si="6"/>
        <v>29780</v>
      </c>
      <c r="K25" s="32">
        <f t="shared" si="7"/>
        <v>39908</v>
      </c>
      <c r="L25" s="32"/>
      <c r="M25" s="17">
        <f t="shared" si="8"/>
        <v>300</v>
      </c>
      <c r="N25" s="17">
        <f t="shared" si="9"/>
        <v>371</v>
      </c>
      <c r="O25" s="17">
        <f t="shared" si="10"/>
        <v>16962</v>
      </c>
      <c r="P25" s="17">
        <f t="shared" si="11"/>
        <v>17633</v>
      </c>
      <c r="Q25" s="17">
        <f t="shared" si="12"/>
        <v>26528</v>
      </c>
    </row>
    <row r="26" spans="1:17" s="18" customFormat="1" ht="25.05" customHeight="1" x14ac:dyDescent="0.3">
      <c r="A26" s="30" t="s">
        <v>47</v>
      </c>
      <c r="B26" s="31" t="s">
        <v>48</v>
      </c>
      <c r="C26" s="46">
        <v>48660.71</v>
      </c>
      <c r="D26" s="15">
        <f t="shared" si="0"/>
        <v>1.2840542554014812E-3</v>
      </c>
      <c r="E26" s="17">
        <f t="shared" si="1"/>
        <v>41968</v>
      </c>
      <c r="F26" s="17">
        <f t="shared" si="2"/>
        <v>342781</v>
      </c>
      <c r="G26" s="17">
        <f t="shared" si="3"/>
        <v>-209905</v>
      </c>
      <c r="H26" s="17">
        <f t="shared" si="4"/>
        <v>5881</v>
      </c>
      <c r="I26" s="17">
        <f t="shared" si="5"/>
        <v>18088</v>
      </c>
      <c r="J26" s="32">
        <f t="shared" si="6"/>
        <v>70477</v>
      </c>
      <c r="K26" s="32">
        <f t="shared" si="7"/>
        <v>94446</v>
      </c>
      <c r="L26" s="32"/>
      <c r="M26" s="17">
        <f t="shared" si="8"/>
        <v>710</v>
      </c>
      <c r="N26" s="17">
        <f t="shared" si="9"/>
        <v>879</v>
      </c>
      <c r="O26" s="17">
        <f t="shared" si="10"/>
        <v>40143</v>
      </c>
      <c r="P26" s="17">
        <f t="shared" si="11"/>
        <v>41732</v>
      </c>
      <c r="Q26" s="17">
        <f t="shared" si="12"/>
        <v>62782</v>
      </c>
    </row>
    <row r="27" spans="1:17" s="18" customFormat="1" ht="25.05" customHeight="1" x14ac:dyDescent="0.3">
      <c r="A27" s="30" t="s">
        <v>49</v>
      </c>
      <c r="B27" s="31" t="s">
        <v>50</v>
      </c>
      <c r="C27" s="46">
        <v>28669.040000000001</v>
      </c>
      <c r="D27" s="15">
        <f t="shared" si="0"/>
        <v>7.5651594089513451E-4</v>
      </c>
      <c r="E27" s="17">
        <f t="shared" si="1"/>
        <v>24726</v>
      </c>
      <c r="F27" s="17">
        <f t="shared" si="2"/>
        <v>201953</v>
      </c>
      <c r="G27" s="17">
        <f t="shared" si="3"/>
        <v>-123668</v>
      </c>
      <c r="H27" s="17">
        <f t="shared" si="4"/>
        <v>3465</v>
      </c>
      <c r="I27" s="17">
        <f t="shared" si="5"/>
        <v>10656</v>
      </c>
      <c r="J27" s="32">
        <f t="shared" si="6"/>
        <v>41522</v>
      </c>
      <c r="K27" s="32">
        <f t="shared" si="7"/>
        <v>55643</v>
      </c>
      <c r="L27" s="32"/>
      <c r="M27" s="17">
        <f t="shared" si="8"/>
        <v>419</v>
      </c>
      <c r="N27" s="17">
        <f t="shared" si="9"/>
        <v>518</v>
      </c>
      <c r="O27" s="17">
        <f t="shared" si="10"/>
        <v>23651</v>
      </c>
      <c r="P27" s="17">
        <f t="shared" si="11"/>
        <v>24588</v>
      </c>
      <c r="Q27" s="17">
        <f t="shared" si="12"/>
        <v>36989</v>
      </c>
    </row>
    <row r="28" spans="1:17" s="18" customFormat="1" ht="25.05" customHeight="1" x14ac:dyDescent="0.3">
      <c r="A28" s="30" t="s">
        <v>51</v>
      </c>
      <c r="B28" s="31" t="s">
        <v>52</v>
      </c>
      <c r="C28" s="46">
        <v>26244.16</v>
      </c>
      <c r="D28" s="15">
        <f t="shared" si="0"/>
        <v>6.9252843469479457E-4</v>
      </c>
      <c r="E28" s="17">
        <f t="shared" si="1"/>
        <v>22635</v>
      </c>
      <c r="F28" s="17">
        <f t="shared" si="2"/>
        <v>184872</v>
      </c>
      <c r="G28" s="17">
        <f t="shared" si="3"/>
        <v>-113208</v>
      </c>
      <c r="H28" s="17">
        <f t="shared" si="4"/>
        <v>3172</v>
      </c>
      <c r="I28" s="17">
        <f t="shared" si="5"/>
        <v>9755</v>
      </c>
      <c r="J28" s="32">
        <f t="shared" si="6"/>
        <v>38010</v>
      </c>
      <c r="K28" s="32">
        <f t="shared" si="7"/>
        <v>50937</v>
      </c>
      <c r="L28" s="32"/>
      <c r="M28" s="17">
        <f t="shared" si="8"/>
        <v>383</v>
      </c>
      <c r="N28" s="17">
        <f t="shared" si="9"/>
        <v>474</v>
      </c>
      <c r="O28" s="17">
        <f t="shared" si="10"/>
        <v>21650</v>
      </c>
      <c r="P28" s="17">
        <f t="shared" si="11"/>
        <v>22507</v>
      </c>
      <c r="Q28" s="17">
        <f t="shared" si="12"/>
        <v>33860</v>
      </c>
    </row>
    <row r="29" spans="1:17" s="18" customFormat="1" ht="25.05" customHeight="1" x14ac:dyDescent="0.3">
      <c r="A29" s="30" t="s">
        <v>53</v>
      </c>
      <c r="B29" s="31" t="s">
        <v>54</v>
      </c>
      <c r="C29" s="46">
        <v>38741.85</v>
      </c>
      <c r="D29" s="15">
        <f t="shared" si="0"/>
        <v>1.0223163072348486E-3</v>
      </c>
      <c r="E29" s="17">
        <f t="shared" si="1"/>
        <v>33413</v>
      </c>
      <c r="F29" s="17">
        <f t="shared" si="2"/>
        <v>272909</v>
      </c>
      <c r="G29" s="17">
        <f t="shared" si="3"/>
        <v>-167119</v>
      </c>
      <c r="H29" s="17">
        <f t="shared" si="4"/>
        <v>4682</v>
      </c>
      <c r="I29" s="17">
        <f t="shared" si="5"/>
        <v>14401</v>
      </c>
      <c r="J29" s="32">
        <f t="shared" si="6"/>
        <v>56111</v>
      </c>
      <c r="K29" s="32">
        <f t="shared" si="7"/>
        <v>75194</v>
      </c>
      <c r="L29" s="32"/>
      <c r="M29" s="17">
        <f t="shared" si="8"/>
        <v>566</v>
      </c>
      <c r="N29" s="17">
        <f t="shared" si="9"/>
        <v>700</v>
      </c>
      <c r="O29" s="17">
        <f t="shared" si="10"/>
        <v>31960</v>
      </c>
      <c r="P29" s="17">
        <f t="shared" si="11"/>
        <v>33226</v>
      </c>
      <c r="Q29" s="17">
        <f t="shared" si="12"/>
        <v>49984</v>
      </c>
    </row>
    <row r="30" spans="1:17" s="18" customFormat="1" ht="25.05" customHeight="1" x14ac:dyDescent="0.3">
      <c r="A30" s="30" t="s">
        <v>55</v>
      </c>
      <c r="B30" s="31" t="s">
        <v>56</v>
      </c>
      <c r="C30" s="46">
        <v>17920.98</v>
      </c>
      <c r="D30" s="15">
        <f t="shared" si="0"/>
        <v>4.7289714083425486E-4</v>
      </c>
      <c r="E30" s="17">
        <f t="shared" si="1"/>
        <v>15456</v>
      </c>
      <c r="F30" s="17">
        <f t="shared" si="2"/>
        <v>126241</v>
      </c>
      <c r="G30" s="17">
        <f t="shared" si="3"/>
        <v>-77305</v>
      </c>
      <c r="H30" s="17">
        <f t="shared" si="4"/>
        <v>2166</v>
      </c>
      <c r="I30" s="17">
        <f t="shared" si="5"/>
        <v>6661</v>
      </c>
      <c r="J30" s="32">
        <f t="shared" si="6"/>
        <v>25956</v>
      </c>
      <c r="K30" s="32">
        <f t="shared" si="7"/>
        <v>34783</v>
      </c>
      <c r="L30" s="32"/>
      <c r="M30" s="17">
        <f t="shared" si="8"/>
        <v>262</v>
      </c>
      <c r="N30" s="17">
        <f t="shared" si="9"/>
        <v>324</v>
      </c>
      <c r="O30" s="17">
        <f t="shared" si="10"/>
        <v>14784</v>
      </c>
      <c r="P30" s="17">
        <f t="shared" si="11"/>
        <v>15370</v>
      </c>
      <c r="Q30" s="17">
        <f t="shared" si="12"/>
        <v>23122</v>
      </c>
    </row>
    <row r="31" spans="1:17" s="18" customFormat="1" ht="25.05" customHeight="1" x14ac:dyDescent="0.3">
      <c r="A31" s="30" t="s">
        <v>57</v>
      </c>
      <c r="B31" s="31" t="s">
        <v>58</v>
      </c>
      <c r="C31" s="46">
        <v>21766.46</v>
      </c>
      <c r="D31" s="15">
        <f t="shared" si="0"/>
        <v>5.7437130670773447E-4</v>
      </c>
      <c r="E31" s="17">
        <f t="shared" si="1"/>
        <v>18773</v>
      </c>
      <c r="F31" s="17">
        <f t="shared" si="2"/>
        <v>153330</v>
      </c>
      <c r="G31" s="17">
        <f t="shared" si="3"/>
        <v>-93893</v>
      </c>
      <c r="H31" s="17">
        <f t="shared" si="4"/>
        <v>2631</v>
      </c>
      <c r="I31" s="17">
        <f t="shared" si="5"/>
        <v>8091</v>
      </c>
      <c r="J31" s="32">
        <f t="shared" si="6"/>
        <v>31525</v>
      </c>
      <c r="K31" s="32">
        <f t="shared" si="7"/>
        <v>42247</v>
      </c>
      <c r="L31" s="32"/>
      <c r="M31" s="17">
        <f t="shared" si="8"/>
        <v>318</v>
      </c>
      <c r="N31" s="17">
        <f t="shared" si="9"/>
        <v>393</v>
      </c>
      <c r="O31" s="17">
        <f t="shared" si="10"/>
        <v>17956</v>
      </c>
      <c r="P31" s="17">
        <f t="shared" si="11"/>
        <v>18667</v>
      </c>
      <c r="Q31" s="17">
        <f t="shared" si="12"/>
        <v>28083</v>
      </c>
    </row>
    <row r="32" spans="1:17" s="18" customFormat="1" ht="25.05" customHeight="1" x14ac:dyDescent="0.3">
      <c r="A32" s="30" t="s">
        <v>59</v>
      </c>
      <c r="B32" s="31" t="s">
        <v>60</v>
      </c>
      <c r="C32" s="46">
        <v>110221.64</v>
      </c>
      <c r="D32" s="15">
        <f t="shared" si="0"/>
        <v>2.9085183072612405E-3</v>
      </c>
      <c r="E32" s="17">
        <f t="shared" si="1"/>
        <v>95062</v>
      </c>
      <c r="F32" s="17">
        <f t="shared" si="2"/>
        <v>776434</v>
      </c>
      <c r="G32" s="17">
        <f t="shared" si="3"/>
        <v>-475457</v>
      </c>
      <c r="H32" s="17">
        <f t="shared" si="4"/>
        <v>13321</v>
      </c>
      <c r="I32" s="17">
        <f t="shared" si="5"/>
        <v>40970</v>
      </c>
      <c r="J32" s="32">
        <f t="shared" si="6"/>
        <v>159638</v>
      </c>
      <c r="K32" s="32">
        <f t="shared" si="7"/>
        <v>213929</v>
      </c>
      <c r="L32" s="32"/>
      <c r="M32" s="17">
        <f t="shared" si="8"/>
        <v>1609</v>
      </c>
      <c r="N32" s="17">
        <f t="shared" si="9"/>
        <v>1990</v>
      </c>
      <c r="O32" s="17">
        <f t="shared" si="10"/>
        <v>90928</v>
      </c>
      <c r="P32" s="17">
        <f t="shared" si="11"/>
        <v>94527</v>
      </c>
      <c r="Q32" s="17">
        <f t="shared" si="12"/>
        <v>142207</v>
      </c>
    </row>
    <row r="33" spans="1:17" s="18" customFormat="1" ht="25.05" customHeight="1" x14ac:dyDescent="0.3">
      <c r="A33" s="30" t="s">
        <v>61</v>
      </c>
      <c r="B33" s="31" t="s">
        <v>62</v>
      </c>
      <c r="C33" s="46">
        <v>55824.81</v>
      </c>
      <c r="D33" s="15">
        <f t="shared" si="0"/>
        <v>1.4730998548413937E-3</v>
      </c>
      <c r="E33" s="17">
        <f t="shared" si="1"/>
        <v>48147</v>
      </c>
      <c r="F33" s="17">
        <f t="shared" si="2"/>
        <v>393247</v>
      </c>
      <c r="G33" s="17">
        <f t="shared" si="3"/>
        <v>-240808</v>
      </c>
      <c r="H33" s="17">
        <f t="shared" si="4"/>
        <v>6747</v>
      </c>
      <c r="I33" s="17">
        <f t="shared" si="5"/>
        <v>20750</v>
      </c>
      <c r="J33" s="32">
        <f t="shared" si="6"/>
        <v>80853</v>
      </c>
      <c r="K33" s="32">
        <f t="shared" si="7"/>
        <v>108350</v>
      </c>
      <c r="L33" s="32"/>
      <c r="M33" s="17">
        <f t="shared" si="8"/>
        <v>815</v>
      </c>
      <c r="N33" s="17">
        <f t="shared" si="9"/>
        <v>1008</v>
      </c>
      <c r="O33" s="17">
        <f t="shared" si="10"/>
        <v>46053</v>
      </c>
      <c r="P33" s="17">
        <f t="shared" si="11"/>
        <v>47876</v>
      </c>
      <c r="Q33" s="17">
        <f t="shared" si="12"/>
        <v>72025</v>
      </c>
    </row>
    <row r="34" spans="1:17" s="18" customFormat="1" ht="25.05" customHeight="1" x14ac:dyDescent="0.3">
      <c r="A34" s="30" t="s">
        <v>63</v>
      </c>
      <c r="B34" s="31" t="s">
        <v>64</v>
      </c>
      <c r="C34" s="46">
        <v>24511.13</v>
      </c>
      <c r="D34" s="15">
        <f t="shared" si="0"/>
        <v>6.467974014600056E-4</v>
      </c>
      <c r="E34" s="17">
        <f t="shared" si="1"/>
        <v>21140</v>
      </c>
      <c r="F34" s="17">
        <f t="shared" si="2"/>
        <v>172664</v>
      </c>
      <c r="G34" s="17">
        <f t="shared" si="3"/>
        <v>-105732</v>
      </c>
      <c r="H34" s="17">
        <f t="shared" si="4"/>
        <v>2962</v>
      </c>
      <c r="I34" s="17">
        <f t="shared" si="5"/>
        <v>9111</v>
      </c>
      <c r="J34" s="32">
        <f t="shared" si="6"/>
        <v>35500</v>
      </c>
      <c r="K34" s="32">
        <f t="shared" si="7"/>
        <v>47573</v>
      </c>
      <c r="L34" s="32"/>
      <c r="M34" s="17">
        <f t="shared" si="8"/>
        <v>358</v>
      </c>
      <c r="N34" s="17">
        <f t="shared" si="9"/>
        <v>443</v>
      </c>
      <c r="O34" s="17">
        <f t="shared" si="10"/>
        <v>20221</v>
      </c>
      <c r="P34" s="17">
        <f t="shared" si="11"/>
        <v>21022</v>
      </c>
      <c r="Q34" s="17">
        <f t="shared" si="12"/>
        <v>31624</v>
      </c>
    </row>
    <row r="35" spans="1:17" s="18" customFormat="1" ht="25.05" customHeight="1" x14ac:dyDescent="0.3">
      <c r="A35" s="30" t="s">
        <v>65</v>
      </c>
      <c r="B35" s="31" t="s">
        <v>66</v>
      </c>
      <c r="C35" s="46">
        <v>9004.08</v>
      </c>
      <c r="D35" s="15">
        <f t="shared" si="0"/>
        <v>2.3759881925223384E-4</v>
      </c>
      <c r="E35" s="17">
        <f t="shared" si="1"/>
        <v>7766</v>
      </c>
      <c r="F35" s="17">
        <f t="shared" si="2"/>
        <v>63427</v>
      </c>
      <c r="G35" s="17">
        <f t="shared" si="3"/>
        <v>-38840</v>
      </c>
      <c r="H35" s="17">
        <f t="shared" si="4"/>
        <v>1088</v>
      </c>
      <c r="I35" s="17">
        <f t="shared" si="5"/>
        <v>3347</v>
      </c>
      <c r="J35" s="32">
        <f t="shared" si="6"/>
        <v>13041</v>
      </c>
      <c r="K35" s="32">
        <f t="shared" si="7"/>
        <v>17476</v>
      </c>
      <c r="L35" s="32"/>
      <c r="M35" s="17">
        <f t="shared" si="8"/>
        <v>131</v>
      </c>
      <c r="N35" s="17">
        <f t="shared" si="9"/>
        <v>163</v>
      </c>
      <c r="O35" s="17">
        <f t="shared" si="10"/>
        <v>7428</v>
      </c>
      <c r="P35" s="17">
        <f t="shared" si="11"/>
        <v>7722</v>
      </c>
      <c r="Q35" s="17">
        <f t="shared" si="12"/>
        <v>11617</v>
      </c>
    </row>
    <row r="36" spans="1:17" s="18" customFormat="1" ht="25.05" customHeight="1" x14ac:dyDescent="0.3">
      <c r="A36" s="30" t="s">
        <v>494</v>
      </c>
      <c r="B36" s="31" t="s">
        <v>496</v>
      </c>
      <c r="C36" s="46">
        <v>66593.399999999994</v>
      </c>
      <c r="D36" s="15">
        <f t="shared" si="0"/>
        <v>1.7572603986183717E-3</v>
      </c>
      <c r="E36" s="17">
        <f t="shared" si="1"/>
        <v>57434</v>
      </c>
      <c r="F36" s="17">
        <f t="shared" si="2"/>
        <v>469104</v>
      </c>
      <c r="G36" s="17">
        <f t="shared" si="3"/>
        <v>-287260</v>
      </c>
      <c r="H36" s="17">
        <f t="shared" si="4"/>
        <v>8048</v>
      </c>
      <c r="I36" s="17">
        <f t="shared" si="5"/>
        <v>24753</v>
      </c>
      <c r="J36" s="32">
        <f t="shared" si="6"/>
        <v>96450</v>
      </c>
      <c r="K36" s="32">
        <f t="shared" si="7"/>
        <v>129251</v>
      </c>
      <c r="L36" s="32"/>
      <c r="M36" s="17">
        <f t="shared" si="8"/>
        <v>972</v>
      </c>
      <c r="N36" s="17">
        <f t="shared" si="9"/>
        <v>1202</v>
      </c>
      <c r="O36" s="17">
        <f t="shared" si="10"/>
        <v>54937</v>
      </c>
      <c r="P36" s="17">
        <f t="shared" si="11"/>
        <v>57111</v>
      </c>
      <c r="Q36" s="17">
        <f t="shared" si="12"/>
        <v>85918</v>
      </c>
    </row>
    <row r="37" spans="1:17" s="18" customFormat="1" ht="25.05" customHeight="1" x14ac:dyDescent="0.3">
      <c r="A37" s="30" t="s">
        <v>67</v>
      </c>
      <c r="B37" s="31" t="s">
        <v>68</v>
      </c>
      <c r="C37" s="46">
        <v>151534.23000000001</v>
      </c>
      <c r="D37" s="15">
        <f t="shared" si="0"/>
        <v>3.9986710607076382E-3</v>
      </c>
      <c r="E37" s="17">
        <f t="shared" si="1"/>
        <v>130692</v>
      </c>
      <c r="F37" s="17">
        <f t="shared" si="2"/>
        <v>1067453</v>
      </c>
      <c r="G37" s="17">
        <f t="shared" si="3"/>
        <v>-653665</v>
      </c>
      <c r="H37" s="17">
        <f t="shared" si="4"/>
        <v>18314</v>
      </c>
      <c r="I37" s="17">
        <f t="shared" si="5"/>
        <v>56326</v>
      </c>
      <c r="J37" s="32">
        <f t="shared" si="6"/>
        <v>219473</v>
      </c>
      <c r="K37" s="32">
        <f t="shared" si="7"/>
        <v>294113</v>
      </c>
      <c r="L37" s="32"/>
      <c r="M37" s="17">
        <f t="shared" si="8"/>
        <v>2212</v>
      </c>
      <c r="N37" s="17">
        <f t="shared" si="9"/>
        <v>2736</v>
      </c>
      <c r="O37" s="17">
        <f t="shared" si="10"/>
        <v>125009</v>
      </c>
      <c r="P37" s="17">
        <f t="shared" si="11"/>
        <v>129957</v>
      </c>
      <c r="Q37" s="17">
        <f t="shared" si="12"/>
        <v>195508</v>
      </c>
    </row>
    <row r="38" spans="1:17" s="18" customFormat="1" ht="25.05" customHeight="1" x14ac:dyDescent="0.3">
      <c r="A38" s="30" t="s">
        <v>69</v>
      </c>
      <c r="B38" s="31" t="s">
        <v>70</v>
      </c>
      <c r="C38" s="46">
        <v>243.17</v>
      </c>
      <c r="D38" s="15">
        <f t="shared" si="0"/>
        <v>6.416747172122605E-6</v>
      </c>
      <c r="E38" s="17">
        <f t="shared" si="1"/>
        <v>210</v>
      </c>
      <c r="F38" s="17">
        <f t="shared" si="2"/>
        <v>1713</v>
      </c>
      <c r="G38" s="17">
        <f t="shared" si="3"/>
        <v>-1049</v>
      </c>
      <c r="H38" s="17">
        <f t="shared" si="4"/>
        <v>29</v>
      </c>
      <c r="I38" s="17">
        <f t="shared" si="5"/>
        <v>90</v>
      </c>
      <c r="J38" s="32">
        <f t="shared" si="6"/>
        <v>352</v>
      </c>
      <c r="K38" s="32">
        <f t="shared" si="7"/>
        <v>471</v>
      </c>
      <c r="L38" s="32"/>
      <c r="M38" s="17">
        <f t="shared" si="8"/>
        <v>4</v>
      </c>
      <c r="N38" s="17">
        <f t="shared" si="9"/>
        <v>4</v>
      </c>
      <c r="O38" s="17">
        <f t="shared" si="10"/>
        <v>201</v>
      </c>
      <c r="P38" s="17">
        <f t="shared" si="11"/>
        <v>209</v>
      </c>
      <c r="Q38" s="17">
        <f t="shared" si="12"/>
        <v>314</v>
      </c>
    </row>
    <row r="39" spans="1:17" s="18" customFormat="1" ht="25.05" customHeight="1" x14ac:dyDescent="0.3">
      <c r="A39" s="30" t="s">
        <v>71</v>
      </c>
      <c r="B39" s="31" t="s">
        <v>72</v>
      </c>
      <c r="C39" s="46">
        <v>4420.1000000000004</v>
      </c>
      <c r="D39" s="15">
        <f t="shared" si="0"/>
        <v>1.1663718458485474E-4</v>
      </c>
      <c r="E39" s="17">
        <f t="shared" si="1"/>
        <v>3812</v>
      </c>
      <c r="F39" s="17">
        <f t="shared" si="2"/>
        <v>31137</v>
      </c>
      <c r="G39" s="17">
        <f t="shared" si="3"/>
        <v>-19067</v>
      </c>
      <c r="H39" s="17">
        <f t="shared" si="4"/>
        <v>534</v>
      </c>
      <c r="I39" s="17">
        <f t="shared" si="5"/>
        <v>1643</v>
      </c>
      <c r="J39" s="32">
        <f t="shared" si="6"/>
        <v>6402</v>
      </c>
      <c r="K39" s="32">
        <f t="shared" si="7"/>
        <v>8579</v>
      </c>
      <c r="L39" s="32"/>
      <c r="M39" s="17">
        <f t="shared" si="8"/>
        <v>65</v>
      </c>
      <c r="N39" s="17">
        <f t="shared" si="9"/>
        <v>80</v>
      </c>
      <c r="O39" s="17">
        <f t="shared" si="10"/>
        <v>3646</v>
      </c>
      <c r="P39" s="17">
        <f t="shared" si="11"/>
        <v>3791</v>
      </c>
      <c r="Q39" s="17">
        <f t="shared" si="12"/>
        <v>5703</v>
      </c>
    </row>
    <row r="40" spans="1:17" s="18" customFormat="1" ht="25.05" customHeight="1" x14ac:dyDescent="0.3">
      <c r="A40" s="30" t="s">
        <v>73</v>
      </c>
      <c r="B40" s="31" t="s">
        <v>74</v>
      </c>
      <c r="C40" s="46">
        <v>1481.55</v>
      </c>
      <c r="D40" s="15">
        <f t="shared" si="0"/>
        <v>3.9095002561410723E-5</v>
      </c>
      <c r="E40" s="17">
        <f t="shared" si="1"/>
        <v>1278</v>
      </c>
      <c r="F40" s="17">
        <f t="shared" si="2"/>
        <v>10436</v>
      </c>
      <c r="G40" s="17">
        <f t="shared" si="3"/>
        <v>-6391</v>
      </c>
      <c r="H40" s="17">
        <f t="shared" si="4"/>
        <v>179</v>
      </c>
      <c r="I40" s="17">
        <f t="shared" si="5"/>
        <v>551</v>
      </c>
      <c r="J40" s="32">
        <f t="shared" si="6"/>
        <v>2146</v>
      </c>
      <c r="K40" s="32">
        <f t="shared" si="7"/>
        <v>2876</v>
      </c>
      <c r="L40" s="32"/>
      <c r="M40" s="17">
        <f t="shared" si="8"/>
        <v>22</v>
      </c>
      <c r="N40" s="17">
        <f t="shared" si="9"/>
        <v>27</v>
      </c>
      <c r="O40" s="17">
        <f t="shared" si="10"/>
        <v>1222</v>
      </c>
      <c r="P40" s="17">
        <f t="shared" si="11"/>
        <v>1271</v>
      </c>
      <c r="Q40" s="17">
        <f t="shared" si="12"/>
        <v>1911</v>
      </c>
    </row>
    <row r="41" spans="1:17" s="18" customFormat="1" ht="25.05" customHeight="1" x14ac:dyDescent="0.3">
      <c r="A41" s="30" t="s">
        <v>75</v>
      </c>
      <c r="B41" s="31" t="s">
        <v>76</v>
      </c>
      <c r="C41" s="46">
        <v>20347.02</v>
      </c>
      <c r="D41" s="15">
        <f t="shared" si="0"/>
        <v>5.3691525700588923E-4</v>
      </c>
      <c r="E41" s="17">
        <f t="shared" si="1"/>
        <v>17548</v>
      </c>
      <c r="F41" s="17">
        <f t="shared" si="2"/>
        <v>143331</v>
      </c>
      <c r="G41" s="17">
        <f t="shared" si="3"/>
        <v>-87770</v>
      </c>
      <c r="H41" s="17">
        <f t="shared" si="4"/>
        <v>2459</v>
      </c>
      <c r="I41" s="17">
        <f t="shared" si="5"/>
        <v>7563</v>
      </c>
      <c r="J41" s="32">
        <f t="shared" si="6"/>
        <v>29469</v>
      </c>
      <c r="K41" s="32">
        <f t="shared" si="7"/>
        <v>39491</v>
      </c>
      <c r="L41" s="32"/>
      <c r="M41" s="17">
        <f t="shared" si="8"/>
        <v>297</v>
      </c>
      <c r="N41" s="17">
        <f t="shared" si="9"/>
        <v>367</v>
      </c>
      <c r="O41" s="17">
        <f t="shared" si="10"/>
        <v>16785</v>
      </c>
      <c r="P41" s="17">
        <f t="shared" si="11"/>
        <v>17449</v>
      </c>
      <c r="Q41" s="17">
        <f t="shared" si="12"/>
        <v>26252</v>
      </c>
    </row>
    <row r="42" spans="1:17" s="18" customFormat="1" ht="25.05" customHeight="1" x14ac:dyDescent="0.3">
      <c r="A42" s="30" t="s">
        <v>77</v>
      </c>
      <c r="B42" s="31" t="s">
        <v>78</v>
      </c>
      <c r="C42" s="46">
        <v>7698.26</v>
      </c>
      <c r="D42" s="15">
        <f t="shared" si="0"/>
        <v>2.031409634628637E-4</v>
      </c>
      <c r="E42" s="17">
        <f t="shared" si="1"/>
        <v>6639</v>
      </c>
      <c r="F42" s="17">
        <f t="shared" si="2"/>
        <v>54229</v>
      </c>
      <c r="G42" s="17">
        <f t="shared" si="3"/>
        <v>-33208</v>
      </c>
      <c r="H42" s="17">
        <f t="shared" si="4"/>
        <v>930</v>
      </c>
      <c r="I42" s="17">
        <f t="shared" si="5"/>
        <v>2861</v>
      </c>
      <c r="J42" s="32">
        <f t="shared" si="6"/>
        <v>11150</v>
      </c>
      <c r="K42" s="32">
        <f t="shared" si="7"/>
        <v>14941</v>
      </c>
      <c r="L42" s="32"/>
      <c r="M42" s="17">
        <f t="shared" si="8"/>
        <v>112</v>
      </c>
      <c r="N42" s="17">
        <f t="shared" si="9"/>
        <v>139</v>
      </c>
      <c r="O42" s="17">
        <f t="shared" si="10"/>
        <v>6351</v>
      </c>
      <c r="P42" s="17">
        <f t="shared" si="11"/>
        <v>6602</v>
      </c>
      <c r="Q42" s="17">
        <f t="shared" si="12"/>
        <v>9932</v>
      </c>
    </row>
    <row r="43" spans="1:17" s="18" customFormat="1" ht="25.05" customHeight="1" x14ac:dyDescent="0.3">
      <c r="A43" s="30" t="s">
        <v>79</v>
      </c>
      <c r="B43" s="31" t="s">
        <v>80</v>
      </c>
      <c r="C43" s="46">
        <v>28315.87</v>
      </c>
      <c r="D43" s="15">
        <f t="shared" si="0"/>
        <v>7.4719652403130033E-4</v>
      </c>
      <c r="E43" s="17">
        <f t="shared" si="1"/>
        <v>24421</v>
      </c>
      <c r="F43" s="17">
        <f t="shared" si="2"/>
        <v>199466</v>
      </c>
      <c r="G43" s="17">
        <f t="shared" si="3"/>
        <v>-122145</v>
      </c>
      <c r="H43" s="17">
        <f t="shared" si="4"/>
        <v>3422</v>
      </c>
      <c r="I43" s="17">
        <f t="shared" si="5"/>
        <v>10525</v>
      </c>
      <c r="J43" s="32">
        <f t="shared" si="6"/>
        <v>41011</v>
      </c>
      <c r="K43" s="32">
        <f t="shared" si="7"/>
        <v>54958</v>
      </c>
      <c r="L43" s="32"/>
      <c r="M43" s="17">
        <f t="shared" si="8"/>
        <v>413</v>
      </c>
      <c r="N43" s="17">
        <f t="shared" si="9"/>
        <v>511</v>
      </c>
      <c r="O43" s="17">
        <f t="shared" si="10"/>
        <v>23359</v>
      </c>
      <c r="P43" s="17">
        <f t="shared" si="11"/>
        <v>24283</v>
      </c>
      <c r="Q43" s="17">
        <f t="shared" si="12"/>
        <v>36533</v>
      </c>
    </row>
    <row r="44" spans="1:17" s="18" customFormat="1" ht="25.05" customHeight="1" x14ac:dyDescent="0.3">
      <c r="A44" s="30" t="s">
        <v>81</v>
      </c>
      <c r="B44" s="31" t="s">
        <v>82</v>
      </c>
      <c r="C44" s="46">
        <v>51325.56</v>
      </c>
      <c r="D44" s="15">
        <f t="shared" si="0"/>
        <v>1.354374067473821E-3</v>
      </c>
      <c r="E44" s="17">
        <f t="shared" si="1"/>
        <v>44266</v>
      </c>
      <c r="F44" s="17">
        <f t="shared" si="2"/>
        <v>361553</v>
      </c>
      <c r="G44" s="17">
        <f t="shared" si="3"/>
        <v>-221400</v>
      </c>
      <c r="H44" s="17">
        <f t="shared" si="4"/>
        <v>6203</v>
      </c>
      <c r="I44" s="17">
        <f t="shared" si="5"/>
        <v>19078</v>
      </c>
      <c r="J44" s="32">
        <f t="shared" si="6"/>
        <v>74337</v>
      </c>
      <c r="K44" s="32">
        <f t="shared" si="7"/>
        <v>99618</v>
      </c>
      <c r="L44" s="32"/>
      <c r="M44" s="17">
        <f t="shared" si="8"/>
        <v>749</v>
      </c>
      <c r="N44" s="17">
        <f t="shared" si="9"/>
        <v>927</v>
      </c>
      <c r="O44" s="17">
        <f t="shared" si="10"/>
        <v>42341</v>
      </c>
      <c r="P44" s="17">
        <f t="shared" si="11"/>
        <v>44017</v>
      </c>
      <c r="Q44" s="17">
        <f t="shared" si="12"/>
        <v>66220</v>
      </c>
    </row>
    <row r="45" spans="1:17" s="18" customFormat="1" ht="25.05" customHeight="1" x14ac:dyDescent="0.3">
      <c r="A45" s="30" t="s">
        <v>83</v>
      </c>
      <c r="B45" s="31" t="s">
        <v>84</v>
      </c>
      <c r="C45" s="46">
        <v>72614.399999999994</v>
      </c>
      <c r="D45" s="15">
        <f t="shared" si="0"/>
        <v>1.9161419823801441E-3</v>
      </c>
      <c r="E45" s="17">
        <f t="shared" si="1"/>
        <v>62627</v>
      </c>
      <c r="F45" s="17">
        <f t="shared" si="2"/>
        <v>511518</v>
      </c>
      <c r="G45" s="17">
        <f t="shared" si="3"/>
        <v>-313233</v>
      </c>
      <c r="H45" s="17">
        <f t="shared" si="4"/>
        <v>8776</v>
      </c>
      <c r="I45" s="17">
        <f t="shared" si="5"/>
        <v>26991</v>
      </c>
      <c r="J45" s="32">
        <f t="shared" si="6"/>
        <v>105170</v>
      </c>
      <c r="K45" s="32">
        <f t="shared" si="7"/>
        <v>140937</v>
      </c>
      <c r="L45" s="32"/>
      <c r="M45" s="17">
        <f t="shared" si="8"/>
        <v>1060</v>
      </c>
      <c r="N45" s="17">
        <f t="shared" si="9"/>
        <v>1311</v>
      </c>
      <c r="O45" s="17">
        <f t="shared" si="10"/>
        <v>59904</v>
      </c>
      <c r="P45" s="17">
        <f t="shared" si="11"/>
        <v>62275</v>
      </c>
      <c r="Q45" s="17">
        <f t="shared" si="12"/>
        <v>93687</v>
      </c>
    </row>
    <row r="46" spans="1:17" s="18" customFormat="1" ht="25.05" customHeight="1" x14ac:dyDescent="0.3">
      <c r="A46" s="30" t="s">
        <v>85</v>
      </c>
      <c r="B46" s="31" t="s">
        <v>86</v>
      </c>
      <c r="C46" s="46">
        <v>11657.13</v>
      </c>
      <c r="D46" s="15">
        <f t="shared" si="0"/>
        <v>3.0760725403037209E-4</v>
      </c>
      <c r="E46" s="17">
        <f t="shared" si="1"/>
        <v>10054</v>
      </c>
      <c r="F46" s="17">
        <f t="shared" si="2"/>
        <v>82116</v>
      </c>
      <c r="G46" s="17">
        <f t="shared" si="3"/>
        <v>-50285</v>
      </c>
      <c r="H46" s="17">
        <f t="shared" si="4"/>
        <v>1409</v>
      </c>
      <c r="I46" s="17">
        <f t="shared" si="5"/>
        <v>4333</v>
      </c>
      <c r="J46" s="32">
        <f t="shared" si="6"/>
        <v>16883</v>
      </c>
      <c r="K46" s="32">
        <f t="shared" si="7"/>
        <v>22625</v>
      </c>
      <c r="L46" s="32"/>
      <c r="M46" s="17">
        <f t="shared" si="8"/>
        <v>170</v>
      </c>
      <c r="N46" s="17">
        <f t="shared" si="9"/>
        <v>210</v>
      </c>
      <c r="O46" s="17">
        <f t="shared" si="10"/>
        <v>9617</v>
      </c>
      <c r="P46" s="17">
        <f t="shared" si="11"/>
        <v>9997</v>
      </c>
      <c r="Q46" s="17">
        <f t="shared" si="12"/>
        <v>15040</v>
      </c>
    </row>
    <row r="47" spans="1:17" s="18" customFormat="1" ht="25.05" customHeight="1" x14ac:dyDescent="0.3">
      <c r="A47" s="30" t="s">
        <v>87</v>
      </c>
      <c r="B47" s="31" t="s">
        <v>88</v>
      </c>
      <c r="C47" s="46">
        <v>12563.11</v>
      </c>
      <c r="D47" s="15">
        <f t="shared" si="0"/>
        <v>3.3151416936943383E-4</v>
      </c>
      <c r="E47" s="17">
        <f t="shared" si="1"/>
        <v>10835</v>
      </c>
      <c r="F47" s="17">
        <f t="shared" si="2"/>
        <v>88498</v>
      </c>
      <c r="G47" s="17">
        <f t="shared" si="3"/>
        <v>-54193</v>
      </c>
      <c r="H47" s="17">
        <f t="shared" si="4"/>
        <v>1518</v>
      </c>
      <c r="I47" s="17">
        <f t="shared" si="5"/>
        <v>4670</v>
      </c>
      <c r="J47" s="32">
        <f t="shared" si="6"/>
        <v>18196</v>
      </c>
      <c r="K47" s="32">
        <f t="shared" si="7"/>
        <v>24384</v>
      </c>
      <c r="L47" s="32"/>
      <c r="M47" s="17">
        <f t="shared" si="8"/>
        <v>183</v>
      </c>
      <c r="N47" s="17">
        <f t="shared" si="9"/>
        <v>227</v>
      </c>
      <c r="O47" s="17">
        <f t="shared" si="10"/>
        <v>10364</v>
      </c>
      <c r="P47" s="17">
        <f t="shared" si="11"/>
        <v>10774</v>
      </c>
      <c r="Q47" s="17">
        <f t="shared" si="12"/>
        <v>16209</v>
      </c>
    </row>
    <row r="48" spans="1:17" s="18" customFormat="1" ht="25.05" customHeight="1" x14ac:dyDescent="0.3">
      <c r="A48" s="30" t="s">
        <v>89</v>
      </c>
      <c r="B48" s="31" t="s">
        <v>90</v>
      </c>
      <c r="C48" s="46">
        <v>21121.53</v>
      </c>
      <c r="D48" s="15">
        <f t="shared" si="0"/>
        <v>5.5735295430522989E-4</v>
      </c>
      <c r="E48" s="17">
        <f t="shared" si="1"/>
        <v>18216</v>
      </c>
      <c r="F48" s="17">
        <f t="shared" si="2"/>
        <v>148786</v>
      </c>
      <c r="G48" s="17">
        <f t="shared" si="3"/>
        <v>-91111</v>
      </c>
      <c r="H48" s="17">
        <f t="shared" si="4"/>
        <v>2553</v>
      </c>
      <c r="I48" s="17">
        <f t="shared" si="5"/>
        <v>7851</v>
      </c>
      <c r="J48" s="32">
        <f t="shared" si="6"/>
        <v>30591</v>
      </c>
      <c r="K48" s="32">
        <f t="shared" si="7"/>
        <v>40995</v>
      </c>
      <c r="L48" s="32"/>
      <c r="M48" s="17">
        <f t="shared" si="8"/>
        <v>308</v>
      </c>
      <c r="N48" s="17">
        <f t="shared" si="9"/>
        <v>381</v>
      </c>
      <c r="O48" s="17">
        <f t="shared" si="10"/>
        <v>17424</v>
      </c>
      <c r="P48" s="17">
        <f t="shared" si="11"/>
        <v>18113</v>
      </c>
      <c r="Q48" s="17">
        <f t="shared" si="12"/>
        <v>27251</v>
      </c>
    </row>
    <row r="49" spans="1:17" s="18" customFormat="1" ht="25.05" customHeight="1" x14ac:dyDescent="0.3">
      <c r="A49" s="30" t="s">
        <v>91</v>
      </c>
      <c r="B49" s="31" t="s">
        <v>92</v>
      </c>
      <c r="C49" s="46">
        <v>68140.210000000006</v>
      </c>
      <c r="D49" s="15">
        <f t="shared" si="0"/>
        <v>1.7980774759441564E-3</v>
      </c>
      <c r="E49" s="17">
        <f t="shared" si="1"/>
        <v>58768</v>
      </c>
      <c r="F49" s="17">
        <f t="shared" si="2"/>
        <v>480000</v>
      </c>
      <c r="G49" s="17">
        <f t="shared" si="3"/>
        <v>-293933</v>
      </c>
      <c r="H49" s="17">
        <f t="shared" si="4"/>
        <v>8235</v>
      </c>
      <c r="I49" s="17">
        <f t="shared" si="5"/>
        <v>25328</v>
      </c>
      <c r="J49" s="32">
        <f t="shared" si="6"/>
        <v>98690</v>
      </c>
      <c r="K49" s="32">
        <f t="shared" si="7"/>
        <v>132253</v>
      </c>
      <c r="L49" s="32"/>
      <c r="M49" s="17">
        <f t="shared" si="8"/>
        <v>995</v>
      </c>
      <c r="N49" s="17">
        <f t="shared" si="9"/>
        <v>1230</v>
      </c>
      <c r="O49" s="17">
        <f t="shared" si="10"/>
        <v>56213</v>
      </c>
      <c r="P49" s="17">
        <f t="shared" si="11"/>
        <v>58438</v>
      </c>
      <c r="Q49" s="17">
        <f t="shared" si="12"/>
        <v>87914</v>
      </c>
    </row>
    <row r="50" spans="1:17" s="18" customFormat="1" ht="25.05" customHeight="1" x14ac:dyDescent="0.3">
      <c r="A50" s="30" t="s">
        <v>93</v>
      </c>
      <c r="B50" s="31" t="s">
        <v>94</v>
      </c>
      <c r="C50" s="46">
        <v>14593.96</v>
      </c>
      <c r="D50" s="15">
        <f t="shared" si="0"/>
        <v>3.8510404885500022E-4</v>
      </c>
      <c r="E50" s="17">
        <f t="shared" si="1"/>
        <v>12587</v>
      </c>
      <c r="F50" s="17">
        <f t="shared" si="2"/>
        <v>102804</v>
      </c>
      <c r="G50" s="17">
        <f t="shared" si="3"/>
        <v>-62953</v>
      </c>
      <c r="H50" s="17">
        <f t="shared" si="4"/>
        <v>1764</v>
      </c>
      <c r="I50" s="17">
        <f t="shared" si="5"/>
        <v>5425</v>
      </c>
      <c r="J50" s="32">
        <f t="shared" si="6"/>
        <v>21137</v>
      </c>
      <c r="K50" s="32">
        <f t="shared" si="7"/>
        <v>28326</v>
      </c>
      <c r="L50" s="32"/>
      <c r="M50" s="17">
        <f t="shared" si="8"/>
        <v>213</v>
      </c>
      <c r="N50" s="17">
        <f t="shared" si="9"/>
        <v>264</v>
      </c>
      <c r="O50" s="17">
        <f t="shared" si="10"/>
        <v>12039</v>
      </c>
      <c r="P50" s="17">
        <f t="shared" si="11"/>
        <v>12516</v>
      </c>
      <c r="Q50" s="17">
        <f t="shared" si="12"/>
        <v>18829</v>
      </c>
    </row>
    <row r="51" spans="1:17" s="18" customFormat="1" ht="25.05" customHeight="1" x14ac:dyDescent="0.3">
      <c r="A51" s="30" t="s">
        <v>95</v>
      </c>
      <c r="B51" s="31" t="s">
        <v>96</v>
      </c>
      <c r="C51" s="46">
        <v>1580.43</v>
      </c>
      <c r="D51" s="15">
        <f t="shared" si="0"/>
        <v>4.1704238735196487E-5</v>
      </c>
      <c r="E51" s="17">
        <f t="shared" si="1"/>
        <v>1363</v>
      </c>
      <c r="F51" s="17">
        <f t="shared" si="2"/>
        <v>11133</v>
      </c>
      <c r="G51" s="17">
        <f t="shared" si="3"/>
        <v>-6817</v>
      </c>
      <c r="H51" s="17">
        <f t="shared" si="4"/>
        <v>191</v>
      </c>
      <c r="I51" s="17">
        <f t="shared" si="5"/>
        <v>587</v>
      </c>
      <c r="J51" s="32">
        <f t="shared" si="6"/>
        <v>2289</v>
      </c>
      <c r="K51" s="32">
        <f t="shared" si="7"/>
        <v>3067</v>
      </c>
      <c r="L51" s="32"/>
      <c r="M51" s="17">
        <f t="shared" si="8"/>
        <v>23</v>
      </c>
      <c r="N51" s="17">
        <f t="shared" si="9"/>
        <v>29</v>
      </c>
      <c r="O51" s="17">
        <f t="shared" si="10"/>
        <v>1304</v>
      </c>
      <c r="P51" s="17">
        <f t="shared" si="11"/>
        <v>1356</v>
      </c>
      <c r="Q51" s="17">
        <f t="shared" si="12"/>
        <v>2039</v>
      </c>
    </row>
    <row r="52" spans="1:17" s="18" customFormat="1" ht="25.05" customHeight="1" x14ac:dyDescent="0.3">
      <c r="A52" s="30" t="s">
        <v>97</v>
      </c>
      <c r="B52" s="31" t="s">
        <v>98</v>
      </c>
      <c r="C52" s="46">
        <v>4997.53</v>
      </c>
      <c r="D52" s="15">
        <f t="shared" si="0"/>
        <v>1.3187435331289994E-4</v>
      </c>
      <c r="E52" s="17">
        <f t="shared" si="1"/>
        <v>4310</v>
      </c>
      <c r="F52" s="17">
        <f t="shared" si="2"/>
        <v>35204</v>
      </c>
      <c r="G52" s="17">
        <f t="shared" si="3"/>
        <v>-21558</v>
      </c>
      <c r="H52" s="17">
        <f t="shared" si="4"/>
        <v>604</v>
      </c>
      <c r="I52" s="17">
        <f t="shared" si="5"/>
        <v>1858</v>
      </c>
      <c r="J52" s="32">
        <f t="shared" si="6"/>
        <v>7238</v>
      </c>
      <c r="K52" s="32">
        <f t="shared" si="7"/>
        <v>9700</v>
      </c>
      <c r="L52" s="32"/>
      <c r="M52" s="17">
        <f t="shared" si="8"/>
        <v>73</v>
      </c>
      <c r="N52" s="17">
        <f t="shared" si="9"/>
        <v>90</v>
      </c>
      <c r="O52" s="17">
        <f t="shared" si="10"/>
        <v>4123</v>
      </c>
      <c r="P52" s="17">
        <f t="shared" si="11"/>
        <v>4286</v>
      </c>
      <c r="Q52" s="17">
        <f t="shared" si="12"/>
        <v>6448</v>
      </c>
    </row>
    <row r="53" spans="1:17" s="18" customFormat="1" ht="25.05" customHeight="1" x14ac:dyDescent="0.3">
      <c r="A53" s="30" t="s">
        <v>99</v>
      </c>
      <c r="B53" s="31" t="s">
        <v>100</v>
      </c>
      <c r="C53" s="46">
        <v>9419.27</v>
      </c>
      <c r="D53" s="15">
        <f t="shared" si="0"/>
        <v>2.4855481406406752E-4</v>
      </c>
      <c r="E53" s="17">
        <f t="shared" si="1"/>
        <v>8124</v>
      </c>
      <c r="F53" s="17">
        <f t="shared" si="2"/>
        <v>66352</v>
      </c>
      <c r="G53" s="17">
        <f t="shared" si="3"/>
        <v>-40631</v>
      </c>
      <c r="H53" s="17">
        <f t="shared" si="4"/>
        <v>1138</v>
      </c>
      <c r="I53" s="17">
        <f t="shared" si="5"/>
        <v>3501</v>
      </c>
      <c r="J53" s="32">
        <f t="shared" si="6"/>
        <v>13642</v>
      </c>
      <c r="K53" s="32">
        <f t="shared" si="7"/>
        <v>18281</v>
      </c>
      <c r="L53" s="32"/>
      <c r="M53" s="17">
        <f t="shared" si="8"/>
        <v>138</v>
      </c>
      <c r="N53" s="17">
        <f t="shared" si="9"/>
        <v>170</v>
      </c>
      <c r="O53" s="17">
        <f t="shared" si="10"/>
        <v>7770</v>
      </c>
      <c r="P53" s="17">
        <f t="shared" si="11"/>
        <v>8078</v>
      </c>
      <c r="Q53" s="17">
        <f t="shared" si="12"/>
        <v>12153</v>
      </c>
    </row>
    <row r="54" spans="1:17" s="18" customFormat="1" ht="25.05" customHeight="1" x14ac:dyDescent="0.3">
      <c r="A54" s="30" t="s">
        <v>101</v>
      </c>
      <c r="B54" s="31" t="s">
        <v>102</v>
      </c>
      <c r="C54" s="46">
        <v>6069.33</v>
      </c>
      <c r="D54" s="15">
        <f t="shared" si="0"/>
        <v>1.6015691127268532E-4</v>
      </c>
      <c r="E54" s="17">
        <f t="shared" si="1"/>
        <v>5235</v>
      </c>
      <c r="F54" s="17">
        <f t="shared" si="2"/>
        <v>42754</v>
      </c>
      <c r="G54" s="17">
        <f t="shared" si="3"/>
        <v>-26181</v>
      </c>
      <c r="H54" s="17">
        <f t="shared" si="4"/>
        <v>734</v>
      </c>
      <c r="I54" s="17">
        <f t="shared" si="5"/>
        <v>2256</v>
      </c>
      <c r="J54" s="32">
        <f t="shared" si="6"/>
        <v>8790</v>
      </c>
      <c r="K54" s="32">
        <f t="shared" si="7"/>
        <v>11780</v>
      </c>
      <c r="L54" s="32"/>
      <c r="M54" s="17">
        <f t="shared" si="8"/>
        <v>89</v>
      </c>
      <c r="N54" s="17">
        <f t="shared" si="9"/>
        <v>110</v>
      </c>
      <c r="O54" s="17">
        <f t="shared" si="10"/>
        <v>5007</v>
      </c>
      <c r="P54" s="17">
        <f t="shared" si="11"/>
        <v>5206</v>
      </c>
      <c r="Q54" s="17">
        <f t="shared" si="12"/>
        <v>7831</v>
      </c>
    </row>
    <row r="55" spans="1:17" s="18" customFormat="1" ht="25.05" customHeight="1" x14ac:dyDescent="0.3">
      <c r="A55" s="30" t="s">
        <v>103</v>
      </c>
      <c r="B55" s="31" t="s">
        <v>104</v>
      </c>
      <c r="C55" s="46">
        <v>91627.45</v>
      </c>
      <c r="D55" s="15">
        <f t="shared" si="0"/>
        <v>2.4178565640346479E-3</v>
      </c>
      <c r="E55" s="17">
        <f t="shared" si="1"/>
        <v>79025</v>
      </c>
      <c r="F55" s="17">
        <f t="shared" si="2"/>
        <v>645451</v>
      </c>
      <c r="G55" s="17">
        <f t="shared" si="3"/>
        <v>-395248</v>
      </c>
      <c r="H55" s="17">
        <f t="shared" si="4"/>
        <v>11074</v>
      </c>
      <c r="I55" s="17">
        <f t="shared" si="5"/>
        <v>34059</v>
      </c>
      <c r="J55" s="32">
        <f t="shared" si="6"/>
        <v>132707</v>
      </c>
      <c r="K55" s="32">
        <f t="shared" si="7"/>
        <v>177840</v>
      </c>
      <c r="L55" s="32"/>
      <c r="M55" s="17">
        <f t="shared" si="8"/>
        <v>1338</v>
      </c>
      <c r="N55" s="17">
        <f t="shared" si="9"/>
        <v>1654</v>
      </c>
      <c r="O55" s="17">
        <f t="shared" si="10"/>
        <v>75589</v>
      </c>
      <c r="P55" s="17">
        <f t="shared" si="11"/>
        <v>78581</v>
      </c>
      <c r="Q55" s="17">
        <f t="shared" si="12"/>
        <v>118217</v>
      </c>
    </row>
    <row r="56" spans="1:17" s="18" customFormat="1" ht="25.05" customHeight="1" x14ac:dyDescent="0.3">
      <c r="A56" s="30" t="s">
        <v>105</v>
      </c>
      <c r="B56" s="31" t="s">
        <v>106</v>
      </c>
      <c r="C56" s="46">
        <v>19918.39</v>
      </c>
      <c r="D56" s="15">
        <f t="shared" si="0"/>
        <v>5.2560460873354105E-4</v>
      </c>
      <c r="E56" s="17">
        <f t="shared" si="1"/>
        <v>17179</v>
      </c>
      <c r="F56" s="17">
        <f t="shared" si="2"/>
        <v>140311</v>
      </c>
      <c r="G56" s="17">
        <f t="shared" si="3"/>
        <v>-85921</v>
      </c>
      <c r="H56" s="17">
        <f t="shared" si="4"/>
        <v>2407</v>
      </c>
      <c r="I56" s="17">
        <f t="shared" si="5"/>
        <v>7404</v>
      </c>
      <c r="J56" s="32">
        <f t="shared" si="6"/>
        <v>28849</v>
      </c>
      <c r="K56" s="32">
        <f t="shared" si="7"/>
        <v>38660</v>
      </c>
      <c r="L56" s="32"/>
      <c r="M56" s="17">
        <f t="shared" si="8"/>
        <v>291</v>
      </c>
      <c r="N56" s="17">
        <f t="shared" si="9"/>
        <v>360</v>
      </c>
      <c r="O56" s="17">
        <f t="shared" si="10"/>
        <v>16432</v>
      </c>
      <c r="P56" s="17">
        <f t="shared" si="11"/>
        <v>17083</v>
      </c>
      <c r="Q56" s="17">
        <f t="shared" si="12"/>
        <v>25699</v>
      </c>
    </row>
    <row r="57" spans="1:17" s="18" customFormat="1" ht="25.05" customHeight="1" x14ac:dyDescent="0.3">
      <c r="A57" s="30">
        <v>10201</v>
      </c>
      <c r="B57" s="31" t="s">
        <v>107</v>
      </c>
      <c r="C57" s="46">
        <v>55839.49</v>
      </c>
      <c r="D57" s="15">
        <f t="shared" si="0"/>
        <v>1.4734872293057058E-3</v>
      </c>
      <c r="E57" s="17">
        <f t="shared" si="1"/>
        <v>48159</v>
      </c>
      <c r="F57" s="17">
        <f t="shared" si="2"/>
        <v>393350</v>
      </c>
      <c r="G57" s="17">
        <f t="shared" si="3"/>
        <v>-240872</v>
      </c>
      <c r="H57" s="17">
        <f t="shared" si="4"/>
        <v>6749</v>
      </c>
      <c r="I57" s="17">
        <f t="shared" si="5"/>
        <v>20756</v>
      </c>
      <c r="J57" s="32">
        <f t="shared" si="6"/>
        <v>80874</v>
      </c>
      <c r="K57" s="32">
        <f t="shared" si="7"/>
        <v>108379</v>
      </c>
      <c r="L57" s="32"/>
      <c r="M57" s="17">
        <f t="shared" si="8"/>
        <v>815</v>
      </c>
      <c r="N57" s="17">
        <f t="shared" si="9"/>
        <v>1008</v>
      </c>
      <c r="O57" s="17">
        <f t="shared" si="10"/>
        <v>46065</v>
      </c>
      <c r="P57" s="17">
        <f t="shared" si="11"/>
        <v>47888</v>
      </c>
      <c r="Q57" s="17">
        <f t="shared" si="12"/>
        <v>72044</v>
      </c>
    </row>
    <row r="58" spans="1:17" s="18" customFormat="1" ht="25.05" customHeight="1" x14ac:dyDescent="0.3">
      <c r="A58" s="30">
        <v>10205</v>
      </c>
      <c r="B58" s="31" t="s">
        <v>108</v>
      </c>
      <c r="C58" s="46">
        <v>5389.49</v>
      </c>
      <c r="D58" s="15">
        <f t="shared" si="0"/>
        <v>1.422173570616567E-4</v>
      </c>
      <c r="E58" s="17">
        <f t="shared" si="1"/>
        <v>4648</v>
      </c>
      <c r="F58" s="17">
        <f t="shared" si="2"/>
        <v>37965</v>
      </c>
      <c r="G58" s="17">
        <f t="shared" si="3"/>
        <v>-23248</v>
      </c>
      <c r="H58" s="17">
        <f t="shared" si="4"/>
        <v>651</v>
      </c>
      <c r="I58" s="17">
        <f t="shared" si="5"/>
        <v>2003</v>
      </c>
      <c r="J58" s="32">
        <f t="shared" si="6"/>
        <v>7806</v>
      </c>
      <c r="K58" s="32">
        <f t="shared" si="7"/>
        <v>10460</v>
      </c>
      <c r="L58" s="32"/>
      <c r="M58" s="17">
        <f t="shared" si="8"/>
        <v>79</v>
      </c>
      <c r="N58" s="17">
        <f t="shared" si="9"/>
        <v>97</v>
      </c>
      <c r="O58" s="17">
        <f t="shared" si="10"/>
        <v>4446</v>
      </c>
      <c r="P58" s="17">
        <f t="shared" si="11"/>
        <v>4622</v>
      </c>
      <c r="Q58" s="17">
        <f t="shared" si="12"/>
        <v>6953</v>
      </c>
    </row>
    <row r="59" spans="1:17" s="18" customFormat="1" ht="25.05" customHeight="1" x14ac:dyDescent="0.3">
      <c r="A59" s="30">
        <v>10301</v>
      </c>
      <c r="B59" s="31" t="s">
        <v>109</v>
      </c>
      <c r="C59" s="46">
        <v>6783.4</v>
      </c>
      <c r="D59" s="15">
        <f t="shared" si="0"/>
        <v>1.7899972351596198E-4</v>
      </c>
      <c r="E59" s="17">
        <f t="shared" si="1"/>
        <v>5850</v>
      </c>
      <c r="F59" s="17">
        <f t="shared" si="2"/>
        <v>47784</v>
      </c>
      <c r="G59" s="17">
        <f t="shared" si="3"/>
        <v>-29261</v>
      </c>
      <c r="H59" s="17">
        <f t="shared" si="4"/>
        <v>820</v>
      </c>
      <c r="I59" s="17">
        <f t="shared" si="5"/>
        <v>2521</v>
      </c>
      <c r="J59" s="32">
        <f t="shared" si="6"/>
        <v>9825</v>
      </c>
      <c r="K59" s="32">
        <f t="shared" si="7"/>
        <v>13166</v>
      </c>
      <c r="L59" s="32"/>
      <c r="M59" s="17">
        <f t="shared" si="8"/>
        <v>99</v>
      </c>
      <c r="N59" s="17">
        <f t="shared" si="9"/>
        <v>122</v>
      </c>
      <c r="O59" s="17">
        <f t="shared" si="10"/>
        <v>5596</v>
      </c>
      <c r="P59" s="17">
        <f t="shared" si="11"/>
        <v>5817</v>
      </c>
      <c r="Q59" s="17">
        <f t="shared" si="12"/>
        <v>8752</v>
      </c>
    </row>
    <row r="60" spans="1:17" s="18" customFormat="1" ht="25.05" customHeight="1" x14ac:dyDescent="0.3">
      <c r="A60" s="30">
        <v>10302</v>
      </c>
      <c r="B60" s="31" t="s">
        <v>110</v>
      </c>
      <c r="C60" s="46">
        <v>88324.62</v>
      </c>
      <c r="D60" s="15">
        <f t="shared" si="0"/>
        <v>2.3307017955085069E-3</v>
      </c>
      <c r="E60" s="17">
        <f t="shared" si="1"/>
        <v>76176</v>
      </c>
      <c r="F60" s="17">
        <f t="shared" si="2"/>
        <v>622185</v>
      </c>
      <c r="G60" s="17">
        <f t="shared" si="3"/>
        <v>-381001</v>
      </c>
      <c r="H60" s="17">
        <f t="shared" si="4"/>
        <v>10675</v>
      </c>
      <c r="I60" s="17">
        <f t="shared" si="5"/>
        <v>32831</v>
      </c>
      <c r="J60" s="32">
        <f t="shared" si="6"/>
        <v>127924</v>
      </c>
      <c r="K60" s="32">
        <f t="shared" si="7"/>
        <v>171430</v>
      </c>
      <c r="L60" s="32"/>
      <c r="M60" s="17">
        <f t="shared" si="8"/>
        <v>1289</v>
      </c>
      <c r="N60" s="17">
        <f t="shared" si="9"/>
        <v>1595</v>
      </c>
      <c r="O60" s="17">
        <f t="shared" si="10"/>
        <v>72864</v>
      </c>
      <c r="P60" s="17">
        <f t="shared" si="11"/>
        <v>75748</v>
      </c>
      <c r="Q60" s="17">
        <f t="shared" si="12"/>
        <v>113956</v>
      </c>
    </row>
    <row r="61" spans="1:17" s="18" customFormat="1" ht="25.05" customHeight="1" x14ac:dyDescent="0.3">
      <c r="A61" s="30">
        <v>10303</v>
      </c>
      <c r="B61" s="31" t="s">
        <v>111</v>
      </c>
      <c r="C61" s="46">
        <v>18284.96</v>
      </c>
      <c r="D61" s="15">
        <f t="shared" si="0"/>
        <v>4.8250181096506537E-4</v>
      </c>
      <c r="E61" s="17">
        <f t="shared" si="1"/>
        <v>15770</v>
      </c>
      <c r="F61" s="17">
        <f t="shared" si="2"/>
        <v>128805</v>
      </c>
      <c r="G61" s="17">
        <f t="shared" si="3"/>
        <v>-78875</v>
      </c>
      <c r="H61" s="17">
        <f t="shared" si="4"/>
        <v>2210</v>
      </c>
      <c r="I61" s="17">
        <f t="shared" si="5"/>
        <v>6797</v>
      </c>
      <c r="J61" s="32">
        <f t="shared" si="6"/>
        <v>26483</v>
      </c>
      <c r="K61" s="32">
        <f t="shared" si="7"/>
        <v>35490</v>
      </c>
      <c r="L61" s="32"/>
      <c r="M61" s="17">
        <f t="shared" si="8"/>
        <v>267</v>
      </c>
      <c r="N61" s="17">
        <f t="shared" si="9"/>
        <v>330</v>
      </c>
      <c r="O61" s="17">
        <f t="shared" si="10"/>
        <v>15084</v>
      </c>
      <c r="P61" s="17">
        <f t="shared" si="11"/>
        <v>15681</v>
      </c>
      <c r="Q61" s="17">
        <f t="shared" si="12"/>
        <v>23591</v>
      </c>
    </row>
    <row r="62" spans="1:17" s="18" customFormat="1" ht="25.05" customHeight="1" x14ac:dyDescent="0.3">
      <c r="A62" s="30">
        <v>10306</v>
      </c>
      <c r="B62" s="31" t="s">
        <v>112</v>
      </c>
      <c r="C62" s="46">
        <v>154.59</v>
      </c>
      <c r="D62" s="15">
        <f t="shared" si="0"/>
        <v>4.0793064331061951E-6</v>
      </c>
      <c r="E62" s="17">
        <f t="shared" si="1"/>
        <v>133</v>
      </c>
      <c r="F62" s="17">
        <f t="shared" si="2"/>
        <v>1089</v>
      </c>
      <c r="G62" s="17">
        <f t="shared" si="3"/>
        <v>-667</v>
      </c>
      <c r="H62" s="17">
        <f t="shared" si="4"/>
        <v>19</v>
      </c>
      <c r="I62" s="17">
        <f t="shared" si="5"/>
        <v>57</v>
      </c>
      <c r="J62" s="32">
        <f t="shared" si="6"/>
        <v>224</v>
      </c>
      <c r="K62" s="32">
        <f t="shared" si="7"/>
        <v>300</v>
      </c>
      <c r="L62" s="32"/>
      <c r="M62" s="17">
        <f t="shared" si="8"/>
        <v>2</v>
      </c>
      <c r="N62" s="17">
        <f t="shared" si="9"/>
        <v>3</v>
      </c>
      <c r="O62" s="17">
        <f t="shared" si="10"/>
        <v>128</v>
      </c>
      <c r="P62" s="17">
        <f t="shared" si="11"/>
        <v>133</v>
      </c>
      <c r="Q62" s="17">
        <f t="shared" si="12"/>
        <v>199</v>
      </c>
    </row>
    <row r="63" spans="1:17" s="18" customFormat="1" ht="25.05" customHeight="1" x14ac:dyDescent="0.3">
      <c r="A63" s="30">
        <v>11201</v>
      </c>
      <c r="B63" s="31" t="s">
        <v>113</v>
      </c>
      <c r="C63" s="46">
        <v>52423.22</v>
      </c>
      <c r="D63" s="15">
        <f t="shared" si="0"/>
        <v>1.3833390166902216E-3</v>
      </c>
      <c r="E63" s="17">
        <f t="shared" si="1"/>
        <v>45213</v>
      </c>
      <c r="F63" s="17">
        <f t="shared" si="2"/>
        <v>369285</v>
      </c>
      <c r="G63" s="17">
        <f t="shared" si="3"/>
        <v>-226135</v>
      </c>
      <c r="H63" s="17">
        <f t="shared" si="4"/>
        <v>6336</v>
      </c>
      <c r="I63" s="17">
        <f t="shared" si="5"/>
        <v>19486</v>
      </c>
      <c r="J63" s="32">
        <f t="shared" si="6"/>
        <v>75926</v>
      </c>
      <c r="K63" s="32">
        <f t="shared" si="7"/>
        <v>101748</v>
      </c>
      <c r="L63" s="32"/>
      <c r="M63" s="17">
        <f t="shared" si="8"/>
        <v>765</v>
      </c>
      <c r="N63" s="17">
        <f t="shared" si="9"/>
        <v>947</v>
      </c>
      <c r="O63" s="17">
        <f t="shared" si="10"/>
        <v>43247</v>
      </c>
      <c r="P63" s="17">
        <f t="shared" si="11"/>
        <v>44959</v>
      </c>
      <c r="Q63" s="17">
        <f t="shared" si="12"/>
        <v>67636</v>
      </c>
    </row>
    <row r="64" spans="1:17" s="18" customFormat="1" ht="25.05" customHeight="1" x14ac:dyDescent="0.3">
      <c r="A64" s="30">
        <v>11204</v>
      </c>
      <c r="B64" s="31" t="s">
        <v>114</v>
      </c>
      <c r="C64" s="46">
        <v>87201.83</v>
      </c>
      <c r="D64" s="15">
        <f t="shared" si="0"/>
        <v>2.3010737182070822E-3</v>
      </c>
      <c r="E64" s="17">
        <f t="shared" si="1"/>
        <v>75208</v>
      </c>
      <c r="F64" s="17">
        <f t="shared" si="2"/>
        <v>614276</v>
      </c>
      <c r="G64" s="17">
        <f t="shared" si="3"/>
        <v>-376158</v>
      </c>
      <c r="H64" s="17">
        <f t="shared" si="4"/>
        <v>10539</v>
      </c>
      <c r="I64" s="17">
        <f t="shared" si="5"/>
        <v>32414</v>
      </c>
      <c r="J64" s="32">
        <f t="shared" si="6"/>
        <v>126298</v>
      </c>
      <c r="K64" s="32">
        <f t="shared" si="7"/>
        <v>169251</v>
      </c>
      <c r="L64" s="32"/>
      <c r="M64" s="17">
        <f t="shared" si="8"/>
        <v>1273</v>
      </c>
      <c r="N64" s="17">
        <f t="shared" si="9"/>
        <v>1575</v>
      </c>
      <c r="O64" s="17">
        <f t="shared" si="10"/>
        <v>71938</v>
      </c>
      <c r="P64" s="17">
        <f t="shared" si="11"/>
        <v>74786</v>
      </c>
      <c r="Q64" s="17">
        <f t="shared" si="12"/>
        <v>112507</v>
      </c>
    </row>
    <row r="65" spans="1:17" s="18" customFormat="1" ht="25.05" customHeight="1" x14ac:dyDescent="0.3">
      <c r="A65" s="30">
        <v>11301</v>
      </c>
      <c r="B65" s="31" t="s">
        <v>115</v>
      </c>
      <c r="C65" s="46">
        <v>4650.3599999999997</v>
      </c>
      <c r="D65" s="15">
        <f t="shared" si="0"/>
        <v>1.2271326388679557E-4</v>
      </c>
      <c r="E65" s="17">
        <f t="shared" si="1"/>
        <v>4011</v>
      </c>
      <c r="F65" s="17">
        <f t="shared" si="2"/>
        <v>32759</v>
      </c>
      <c r="G65" s="17">
        <f t="shared" si="3"/>
        <v>-20060</v>
      </c>
      <c r="H65" s="17">
        <f t="shared" si="4"/>
        <v>562</v>
      </c>
      <c r="I65" s="17">
        <f t="shared" si="5"/>
        <v>1729</v>
      </c>
      <c r="J65" s="32">
        <f t="shared" si="6"/>
        <v>6735</v>
      </c>
      <c r="K65" s="32">
        <f t="shared" si="7"/>
        <v>9026</v>
      </c>
      <c r="L65" s="32"/>
      <c r="M65" s="17">
        <f t="shared" si="8"/>
        <v>68</v>
      </c>
      <c r="N65" s="17">
        <f t="shared" si="9"/>
        <v>84</v>
      </c>
      <c r="O65" s="17">
        <f t="shared" si="10"/>
        <v>3836</v>
      </c>
      <c r="P65" s="17">
        <f t="shared" si="11"/>
        <v>3988</v>
      </c>
      <c r="Q65" s="17">
        <f t="shared" si="12"/>
        <v>6000</v>
      </c>
    </row>
    <row r="66" spans="1:17" s="18" customFormat="1" ht="25.05" customHeight="1" x14ac:dyDescent="0.3">
      <c r="A66" s="30">
        <v>11302</v>
      </c>
      <c r="B66" s="31" t="s">
        <v>116</v>
      </c>
      <c r="C66" s="46">
        <v>4683.96</v>
      </c>
      <c r="D66" s="15">
        <f t="shared" si="0"/>
        <v>1.2359989753808198E-4</v>
      </c>
      <c r="E66" s="17">
        <f t="shared" si="1"/>
        <v>4040</v>
      </c>
      <c r="F66" s="17">
        <f t="shared" si="2"/>
        <v>32995</v>
      </c>
      <c r="G66" s="17">
        <f t="shared" si="3"/>
        <v>-20205</v>
      </c>
      <c r="H66" s="17">
        <f t="shared" si="4"/>
        <v>566</v>
      </c>
      <c r="I66" s="17">
        <f t="shared" si="5"/>
        <v>1741</v>
      </c>
      <c r="J66" s="32">
        <f t="shared" si="6"/>
        <v>6784</v>
      </c>
      <c r="K66" s="32">
        <f t="shared" si="7"/>
        <v>9091</v>
      </c>
      <c r="L66" s="32"/>
      <c r="M66" s="17">
        <f t="shared" si="8"/>
        <v>68</v>
      </c>
      <c r="N66" s="17">
        <f t="shared" si="9"/>
        <v>85</v>
      </c>
      <c r="O66" s="17">
        <f t="shared" si="10"/>
        <v>3864</v>
      </c>
      <c r="P66" s="17">
        <f t="shared" si="11"/>
        <v>4017</v>
      </c>
      <c r="Q66" s="17">
        <f t="shared" si="12"/>
        <v>6043</v>
      </c>
    </row>
    <row r="67" spans="1:17" s="18" customFormat="1" ht="25.05" customHeight="1" x14ac:dyDescent="0.3">
      <c r="A67" s="30">
        <v>11303</v>
      </c>
      <c r="B67" s="31" t="s">
        <v>507</v>
      </c>
      <c r="C67" s="46">
        <v>6.94</v>
      </c>
      <c r="D67" s="15">
        <f t="shared" si="0"/>
        <v>1.8313206964070765E-7</v>
      </c>
      <c r="E67" s="17">
        <f t="shared" si="1"/>
        <v>6</v>
      </c>
      <c r="F67" s="17">
        <f t="shared" si="2"/>
        <v>49</v>
      </c>
      <c r="G67" s="17">
        <f t="shared" si="3"/>
        <v>-30</v>
      </c>
      <c r="H67" s="17">
        <f t="shared" si="4"/>
        <v>1</v>
      </c>
      <c r="I67" s="17">
        <f t="shared" si="5"/>
        <v>3</v>
      </c>
      <c r="J67" s="32">
        <f t="shared" si="6"/>
        <v>10</v>
      </c>
      <c r="K67" s="32">
        <f t="shared" si="7"/>
        <v>14</v>
      </c>
      <c r="L67" s="32"/>
      <c r="M67" s="17">
        <f t="shared" si="8"/>
        <v>0</v>
      </c>
      <c r="N67" s="17">
        <f t="shared" si="9"/>
        <v>0</v>
      </c>
      <c r="O67" s="17">
        <f t="shared" si="10"/>
        <v>6</v>
      </c>
      <c r="P67" s="17">
        <f t="shared" si="11"/>
        <v>6</v>
      </c>
      <c r="Q67" s="17">
        <f t="shared" si="12"/>
        <v>9</v>
      </c>
    </row>
    <row r="68" spans="1:17" s="18" customFormat="1" ht="25.05" customHeight="1" x14ac:dyDescent="0.3">
      <c r="A68" s="30">
        <v>11307</v>
      </c>
      <c r="B68" s="31" t="s">
        <v>117</v>
      </c>
      <c r="C68" s="46">
        <v>7366.79</v>
      </c>
      <c r="D68" s="15">
        <f t="shared" si="0"/>
        <v>1.943941641654854E-4</v>
      </c>
      <c r="E68" s="17">
        <f t="shared" si="1"/>
        <v>6354</v>
      </c>
      <c r="F68" s="17">
        <f t="shared" si="2"/>
        <v>51894</v>
      </c>
      <c r="G68" s="17">
        <f t="shared" si="3"/>
        <v>-31778</v>
      </c>
      <c r="H68" s="17">
        <f t="shared" si="4"/>
        <v>890</v>
      </c>
      <c r="I68" s="17">
        <f t="shared" si="5"/>
        <v>2738</v>
      </c>
      <c r="J68" s="32">
        <f t="shared" si="6"/>
        <v>10670</v>
      </c>
      <c r="K68" s="32">
        <f t="shared" si="7"/>
        <v>14298</v>
      </c>
      <c r="L68" s="32"/>
      <c r="M68" s="17">
        <f t="shared" si="8"/>
        <v>108</v>
      </c>
      <c r="N68" s="17">
        <f t="shared" si="9"/>
        <v>133</v>
      </c>
      <c r="O68" s="17">
        <f t="shared" si="10"/>
        <v>6077</v>
      </c>
      <c r="P68" s="17">
        <f t="shared" si="11"/>
        <v>6318</v>
      </c>
      <c r="Q68" s="17">
        <f t="shared" si="12"/>
        <v>9505</v>
      </c>
    </row>
    <row r="69" spans="1:17" s="18" customFormat="1" ht="25.05" customHeight="1" x14ac:dyDescent="0.3">
      <c r="A69" s="30">
        <v>12201</v>
      </c>
      <c r="B69" s="31" t="s">
        <v>118</v>
      </c>
      <c r="C69" s="46">
        <v>31902.75</v>
      </c>
      <c r="D69" s="15">
        <f t="shared" si="0"/>
        <v>8.4184677733862906E-4</v>
      </c>
      <c r="E69" s="17">
        <f t="shared" si="1"/>
        <v>27515</v>
      </c>
      <c r="F69" s="17">
        <f t="shared" si="2"/>
        <v>224733</v>
      </c>
      <c r="G69" s="17">
        <f t="shared" si="3"/>
        <v>-137617</v>
      </c>
      <c r="H69" s="17">
        <f t="shared" si="4"/>
        <v>3856</v>
      </c>
      <c r="I69" s="17">
        <f t="shared" si="5"/>
        <v>11858</v>
      </c>
      <c r="J69" s="32">
        <f t="shared" si="6"/>
        <v>46206</v>
      </c>
      <c r="K69" s="32">
        <f t="shared" si="7"/>
        <v>61920</v>
      </c>
      <c r="L69" s="32"/>
      <c r="M69" s="17">
        <f t="shared" si="8"/>
        <v>466</v>
      </c>
      <c r="N69" s="17">
        <f t="shared" si="9"/>
        <v>576</v>
      </c>
      <c r="O69" s="17">
        <f t="shared" si="10"/>
        <v>26318</v>
      </c>
      <c r="P69" s="17">
        <f t="shared" si="11"/>
        <v>27360</v>
      </c>
      <c r="Q69" s="17">
        <f t="shared" si="12"/>
        <v>41161</v>
      </c>
    </row>
    <row r="70" spans="1:17" s="18" customFormat="1" ht="25.05" customHeight="1" x14ac:dyDescent="0.3">
      <c r="A70" s="30">
        <v>12302</v>
      </c>
      <c r="B70" s="31" t="s">
        <v>119</v>
      </c>
      <c r="C70" s="46">
        <v>11564.8</v>
      </c>
      <c r="D70" s="15">
        <f t="shared" si="0"/>
        <v>3.0517085864277462E-4</v>
      </c>
      <c r="E70" s="17">
        <f t="shared" si="1"/>
        <v>9974</v>
      </c>
      <c r="F70" s="17">
        <f t="shared" si="2"/>
        <v>81466</v>
      </c>
      <c r="G70" s="17">
        <f t="shared" si="3"/>
        <v>-49886</v>
      </c>
      <c r="H70" s="17">
        <f t="shared" si="4"/>
        <v>1398</v>
      </c>
      <c r="I70" s="17">
        <f t="shared" si="5"/>
        <v>4299</v>
      </c>
      <c r="J70" s="32">
        <f t="shared" si="6"/>
        <v>16750</v>
      </c>
      <c r="K70" s="32">
        <f t="shared" si="7"/>
        <v>22447</v>
      </c>
      <c r="L70" s="32"/>
      <c r="M70" s="17">
        <f t="shared" si="8"/>
        <v>169</v>
      </c>
      <c r="N70" s="17">
        <f t="shared" si="9"/>
        <v>209</v>
      </c>
      <c r="O70" s="17">
        <f t="shared" si="10"/>
        <v>9540</v>
      </c>
      <c r="P70" s="17">
        <f t="shared" si="11"/>
        <v>9918</v>
      </c>
      <c r="Q70" s="17">
        <f t="shared" si="12"/>
        <v>14921</v>
      </c>
    </row>
    <row r="71" spans="1:17" s="18" customFormat="1" ht="25.05" customHeight="1" x14ac:dyDescent="0.3">
      <c r="A71" s="30">
        <v>12305</v>
      </c>
      <c r="B71" s="31" t="s">
        <v>120</v>
      </c>
      <c r="C71" s="46">
        <v>8859.1200000000008</v>
      </c>
      <c r="D71" s="15">
        <f t="shared" si="0"/>
        <v>2.3377362835668388E-4</v>
      </c>
      <c r="E71" s="17">
        <f t="shared" si="1"/>
        <v>7641</v>
      </c>
      <c r="F71" s="17">
        <f t="shared" si="2"/>
        <v>62406</v>
      </c>
      <c r="G71" s="17">
        <f t="shared" si="3"/>
        <v>-38215</v>
      </c>
      <c r="H71" s="17">
        <f t="shared" si="4"/>
        <v>1071</v>
      </c>
      <c r="I71" s="17">
        <f t="shared" si="5"/>
        <v>3293</v>
      </c>
      <c r="J71" s="32">
        <f t="shared" si="6"/>
        <v>12831</v>
      </c>
      <c r="K71" s="32">
        <f t="shared" si="7"/>
        <v>17195</v>
      </c>
      <c r="L71" s="32"/>
      <c r="M71" s="17">
        <f t="shared" si="8"/>
        <v>129</v>
      </c>
      <c r="N71" s="17">
        <f t="shared" si="9"/>
        <v>160</v>
      </c>
      <c r="O71" s="17">
        <f t="shared" si="10"/>
        <v>7308</v>
      </c>
      <c r="P71" s="17">
        <f t="shared" si="11"/>
        <v>7597</v>
      </c>
      <c r="Q71" s="17">
        <f t="shared" si="12"/>
        <v>11430</v>
      </c>
    </row>
    <row r="72" spans="1:17" s="18" customFormat="1" ht="25.05" customHeight="1" x14ac:dyDescent="0.3">
      <c r="A72" s="30">
        <v>12310</v>
      </c>
      <c r="B72" s="31" t="s">
        <v>121</v>
      </c>
      <c r="C72" s="46">
        <v>9966.4599999999991</v>
      </c>
      <c r="D72" s="15">
        <f t="shared" si="0"/>
        <v>2.6299401250595489E-4</v>
      </c>
      <c r="E72" s="17">
        <f t="shared" si="1"/>
        <v>8596</v>
      </c>
      <c r="F72" s="17">
        <f t="shared" si="2"/>
        <v>70207</v>
      </c>
      <c r="G72" s="17">
        <f t="shared" si="3"/>
        <v>-42992</v>
      </c>
      <c r="H72" s="17">
        <f t="shared" si="4"/>
        <v>1205</v>
      </c>
      <c r="I72" s="17">
        <f t="shared" si="5"/>
        <v>3705</v>
      </c>
      <c r="J72" s="32">
        <f t="shared" si="6"/>
        <v>14435</v>
      </c>
      <c r="K72" s="32">
        <f t="shared" si="7"/>
        <v>19345</v>
      </c>
      <c r="L72" s="32"/>
      <c r="M72" s="17">
        <f t="shared" si="8"/>
        <v>146</v>
      </c>
      <c r="N72" s="17">
        <f t="shared" si="9"/>
        <v>180</v>
      </c>
      <c r="O72" s="17">
        <f t="shared" si="10"/>
        <v>8222</v>
      </c>
      <c r="P72" s="17">
        <f t="shared" si="11"/>
        <v>8548</v>
      </c>
      <c r="Q72" s="17">
        <f t="shared" si="12"/>
        <v>12859</v>
      </c>
    </row>
    <row r="73" spans="1:17" s="18" customFormat="1" ht="25.05" customHeight="1" x14ac:dyDescent="0.3">
      <c r="A73" s="30">
        <v>12321</v>
      </c>
      <c r="B73" s="31" t="s">
        <v>122</v>
      </c>
      <c r="C73" s="46">
        <v>104.07</v>
      </c>
      <c r="D73" s="15">
        <f t="shared" si="0"/>
        <v>2.7461894074219658E-6</v>
      </c>
      <c r="E73" s="17">
        <f t="shared" si="1"/>
        <v>90</v>
      </c>
      <c r="F73" s="17">
        <f t="shared" si="2"/>
        <v>733</v>
      </c>
      <c r="G73" s="17">
        <f t="shared" si="3"/>
        <v>-449</v>
      </c>
      <c r="H73" s="17">
        <f t="shared" si="4"/>
        <v>13</v>
      </c>
      <c r="I73" s="17">
        <f t="shared" si="5"/>
        <v>39</v>
      </c>
      <c r="J73" s="32">
        <f t="shared" si="6"/>
        <v>151</v>
      </c>
      <c r="K73" s="32">
        <f t="shared" si="7"/>
        <v>203</v>
      </c>
      <c r="L73" s="32"/>
      <c r="M73" s="17">
        <f t="shared" si="8"/>
        <v>2</v>
      </c>
      <c r="N73" s="17">
        <f t="shared" si="9"/>
        <v>2</v>
      </c>
      <c r="O73" s="17">
        <f t="shared" si="10"/>
        <v>86</v>
      </c>
      <c r="P73" s="17">
        <f t="shared" si="11"/>
        <v>90</v>
      </c>
      <c r="Q73" s="17">
        <f t="shared" si="12"/>
        <v>134</v>
      </c>
    </row>
    <row r="74" spans="1:17" s="18" customFormat="1" ht="25.05" customHeight="1" x14ac:dyDescent="0.3">
      <c r="A74" s="30">
        <v>13201</v>
      </c>
      <c r="B74" s="31" t="s">
        <v>123</v>
      </c>
      <c r="C74" s="46">
        <v>56064.72</v>
      </c>
      <c r="D74" s="15">
        <f t="shared" si="0"/>
        <v>1.4794305774390166E-3</v>
      </c>
      <c r="E74" s="17">
        <f t="shared" si="1"/>
        <v>48354</v>
      </c>
      <c r="F74" s="17">
        <f t="shared" si="2"/>
        <v>394937</v>
      </c>
      <c r="G74" s="17">
        <f t="shared" si="3"/>
        <v>-241843</v>
      </c>
      <c r="H74" s="17">
        <f t="shared" si="4"/>
        <v>6776</v>
      </c>
      <c r="I74" s="17">
        <f t="shared" si="5"/>
        <v>20840</v>
      </c>
      <c r="J74" s="32">
        <f t="shared" si="6"/>
        <v>81201</v>
      </c>
      <c r="K74" s="32">
        <f t="shared" si="7"/>
        <v>108817</v>
      </c>
      <c r="L74" s="32"/>
      <c r="M74" s="17">
        <f t="shared" si="8"/>
        <v>819</v>
      </c>
      <c r="N74" s="17">
        <f t="shared" si="9"/>
        <v>1012</v>
      </c>
      <c r="O74" s="17">
        <f t="shared" si="10"/>
        <v>46251</v>
      </c>
      <c r="P74" s="17">
        <f t="shared" si="11"/>
        <v>48082</v>
      </c>
      <c r="Q74" s="17">
        <f t="shared" si="12"/>
        <v>72334</v>
      </c>
    </row>
    <row r="75" spans="1:17" s="18" customFormat="1" ht="25.05" customHeight="1" x14ac:dyDescent="0.3">
      <c r="A75" s="30">
        <v>13301</v>
      </c>
      <c r="B75" s="31" t="s">
        <v>124</v>
      </c>
      <c r="C75" s="46">
        <v>21360.83</v>
      </c>
      <c r="D75" s="15">
        <f t="shared" si="0"/>
        <v>5.6366758028001697E-4</v>
      </c>
      <c r="E75" s="17">
        <f t="shared" si="1"/>
        <v>18423</v>
      </c>
      <c r="F75" s="17">
        <f t="shared" si="2"/>
        <v>150472</v>
      </c>
      <c r="G75" s="17">
        <f t="shared" si="3"/>
        <v>-92143</v>
      </c>
      <c r="H75" s="17">
        <f t="shared" si="4"/>
        <v>2582</v>
      </c>
      <c r="I75" s="17">
        <f t="shared" si="5"/>
        <v>7940</v>
      </c>
      <c r="J75" s="32">
        <f t="shared" si="6"/>
        <v>30938</v>
      </c>
      <c r="K75" s="32">
        <f t="shared" si="7"/>
        <v>41460</v>
      </c>
      <c r="L75" s="32"/>
      <c r="M75" s="17">
        <f t="shared" si="8"/>
        <v>312</v>
      </c>
      <c r="N75" s="17">
        <f t="shared" si="9"/>
        <v>386</v>
      </c>
      <c r="O75" s="17">
        <f t="shared" si="10"/>
        <v>17622</v>
      </c>
      <c r="P75" s="17">
        <f t="shared" si="11"/>
        <v>18320</v>
      </c>
      <c r="Q75" s="17">
        <f t="shared" si="12"/>
        <v>27560</v>
      </c>
    </row>
    <row r="76" spans="1:17" s="18" customFormat="1" ht="25.05" customHeight="1" x14ac:dyDescent="0.3">
      <c r="A76" s="30">
        <v>13303</v>
      </c>
      <c r="B76" s="31" t="s">
        <v>125</v>
      </c>
      <c r="C76" s="46">
        <v>18716.41</v>
      </c>
      <c r="D76" s="15">
        <f t="shared" ref="D76:D139" si="13">+C76/$C$9</f>
        <v>4.9388687313314653E-4</v>
      </c>
      <c r="E76" s="17">
        <f t="shared" ref="E76:E139" si="14">ROUND(D76*$E$9,0)</f>
        <v>16142</v>
      </c>
      <c r="F76" s="17">
        <f t="shared" ref="F76:F139" si="15">ROUND(D76*$F$9,0)</f>
        <v>131844</v>
      </c>
      <c r="G76" s="17">
        <f t="shared" ref="G76:G139" si="16">ROUND(D76*$G$9,0)</f>
        <v>-80736</v>
      </c>
      <c r="H76" s="17">
        <f t="shared" ref="H76:H139" si="17">ROUND(D76*$H$9,0)</f>
        <v>2262</v>
      </c>
      <c r="I76" s="17">
        <f t="shared" ref="I76:I139" si="18">ROUND(D76*$I$9,0)</f>
        <v>6957</v>
      </c>
      <c r="J76" s="32">
        <f t="shared" ref="J76:J139" si="19">ROUND(D76*$J$9,0)</f>
        <v>27108</v>
      </c>
      <c r="K76" s="32">
        <f t="shared" ref="K76:K139" si="20">ROUND(SUM(H76:J76),0)</f>
        <v>36327</v>
      </c>
      <c r="L76" s="32"/>
      <c r="M76" s="17">
        <f t="shared" ref="M76:M139" si="21">ROUND(D76*$M$9,0)</f>
        <v>273</v>
      </c>
      <c r="N76" s="17">
        <f t="shared" ref="N76:N139" si="22">ROUND(D76*$N$9,0)</f>
        <v>338</v>
      </c>
      <c r="O76" s="17">
        <f t="shared" ref="O76:O139" si="23">ROUND(D76*$O$9,0)</f>
        <v>15440</v>
      </c>
      <c r="P76" s="17">
        <f t="shared" ref="P76:P139" si="24">ROUND(SUM(M76:O76),0)</f>
        <v>16051</v>
      </c>
      <c r="Q76" s="17">
        <f t="shared" ref="Q76:Q139" si="25">ROUND(D76*$Q$9,0)</f>
        <v>24148</v>
      </c>
    </row>
    <row r="77" spans="1:17" s="18" customFormat="1" ht="25.05" customHeight="1" x14ac:dyDescent="0.3">
      <c r="A77" s="30">
        <v>13307</v>
      </c>
      <c r="B77" s="31" t="s">
        <v>126</v>
      </c>
      <c r="C77" s="46">
        <v>3840.4</v>
      </c>
      <c r="D77" s="15">
        <f t="shared" si="13"/>
        <v>1.0134011530953512E-4</v>
      </c>
      <c r="E77" s="17">
        <f t="shared" si="14"/>
        <v>3312</v>
      </c>
      <c r="F77" s="17">
        <f t="shared" si="15"/>
        <v>27053</v>
      </c>
      <c r="G77" s="17">
        <f t="shared" si="16"/>
        <v>-16566</v>
      </c>
      <c r="H77" s="17">
        <f t="shared" si="17"/>
        <v>464</v>
      </c>
      <c r="I77" s="17">
        <f t="shared" si="18"/>
        <v>1428</v>
      </c>
      <c r="J77" s="32">
        <f t="shared" si="19"/>
        <v>5562</v>
      </c>
      <c r="K77" s="32">
        <f t="shared" si="20"/>
        <v>7454</v>
      </c>
      <c r="L77" s="32"/>
      <c r="M77" s="17">
        <f t="shared" si="21"/>
        <v>56</v>
      </c>
      <c r="N77" s="17">
        <f t="shared" si="22"/>
        <v>69</v>
      </c>
      <c r="O77" s="17">
        <f t="shared" si="23"/>
        <v>3168</v>
      </c>
      <c r="P77" s="17">
        <f t="shared" si="24"/>
        <v>3293</v>
      </c>
      <c r="Q77" s="17">
        <f t="shared" si="25"/>
        <v>4955</v>
      </c>
    </row>
    <row r="78" spans="1:17" s="18" customFormat="1" ht="25.05" customHeight="1" x14ac:dyDescent="0.3">
      <c r="A78" s="30">
        <v>13309</v>
      </c>
      <c r="B78" s="31" t="s">
        <v>127</v>
      </c>
      <c r="C78" s="46">
        <v>646.69000000000005</v>
      </c>
      <c r="D78" s="15">
        <f t="shared" si="13"/>
        <v>1.7064795117571937E-5</v>
      </c>
      <c r="E78" s="17">
        <f t="shared" si="14"/>
        <v>558</v>
      </c>
      <c r="F78" s="17">
        <f t="shared" si="15"/>
        <v>4555</v>
      </c>
      <c r="G78" s="17">
        <f t="shared" si="16"/>
        <v>-2790</v>
      </c>
      <c r="H78" s="17">
        <f t="shared" si="17"/>
        <v>78</v>
      </c>
      <c r="I78" s="17">
        <f t="shared" si="18"/>
        <v>240</v>
      </c>
      <c r="J78" s="32">
        <f t="shared" si="19"/>
        <v>937</v>
      </c>
      <c r="K78" s="32">
        <f t="shared" si="20"/>
        <v>1255</v>
      </c>
      <c r="L78" s="32"/>
      <c r="M78" s="17">
        <f t="shared" si="21"/>
        <v>9</v>
      </c>
      <c r="N78" s="17">
        <f t="shared" si="22"/>
        <v>12</v>
      </c>
      <c r="O78" s="17">
        <f t="shared" si="23"/>
        <v>533</v>
      </c>
      <c r="P78" s="17">
        <f t="shared" si="24"/>
        <v>554</v>
      </c>
      <c r="Q78" s="17">
        <f t="shared" si="25"/>
        <v>834</v>
      </c>
    </row>
    <row r="79" spans="1:17" s="18" customFormat="1" ht="25.05" customHeight="1" x14ac:dyDescent="0.3">
      <c r="A79" s="30">
        <v>13323</v>
      </c>
      <c r="B79" s="31" t="s">
        <v>128</v>
      </c>
      <c r="C79" s="46">
        <v>19251.259999999998</v>
      </c>
      <c r="D79" s="15">
        <f t="shared" si="13"/>
        <v>5.0800044481143648E-4</v>
      </c>
      <c r="E79" s="17">
        <f t="shared" si="14"/>
        <v>16603</v>
      </c>
      <c r="F79" s="17">
        <f t="shared" si="15"/>
        <v>135612</v>
      </c>
      <c r="G79" s="17">
        <f t="shared" si="16"/>
        <v>-83043</v>
      </c>
      <c r="H79" s="17">
        <f t="shared" si="17"/>
        <v>2327</v>
      </c>
      <c r="I79" s="17">
        <f t="shared" si="18"/>
        <v>7156</v>
      </c>
      <c r="J79" s="32">
        <f t="shared" si="19"/>
        <v>27882</v>
      </c>
      <c r="K79" s="32">
        <f t="shared" si="20"/>
        <v>37365</v>
      </c>
      <c r="L79" s="32"/>
      <c r="M79" s="17">
        <f t="shared" si="21"/>
        <v>281</v>
      </c>
      <c r="N79" s="17">
        <f t="shared" si="22"/>
        <v>348</v>
      </c>
      <c r="O79" s="17">
        <f t="shared" si="23"/>
        <v>15881</v>
      </c>
      <c r="P79" s="17">
        <f t="shared" si="24"/>
        <v>16510</v>
      </c>
      <c r="Q79" s="17">
        <f t="shared" si="25"/>
        <v>24838</v>
      </c>
    </row>
    <row r="80" spans="1:17" s="18" customFormat="1" ht="25.05" customHeight="1" x14ac:dyDescent="0.3">
      <c r="A80" s="30">
        <v>14201</v>
      </c>
      <c r="B80" s="31" t="s">
        <v>129</v>
      </c>
      <c r="C80" s="46">
        <v>127196.26</v>
      </c>
      <c r="D80" s="15">
        <f t="shared" si="13"/>
        <v>3.3564429891005123E-3</v>
      </c>
      <c r="E80" s="17">
        <f t="shared" si="14"/>
        <v>109702</v>
      </c>
      <c r="F80" s="17">
        <f t="shared" si="15"/>
        <v>896009</v>
      </c>
      <c r="G80" s="17">
        <f t="shared" si="16"/>
        <v>-548679</v>
      </c>
      <c r="H80" s="17">
        <f t="shared" si="17"/>
        <v>15373</v>
      </c>
      <c r="I80" s="17">
        <f t="shared" si="18"/>
        <v>47280</v>
      </c>
      <c r="J80" s="32">
        <f t="shared" si="19"/>
        <v>184223</v>
      </c>
      <c r="K80" s="32">
        <f t="shared" si="20"/>
        <v>246876</v>
      </c>
      <c r="L80" s="32"/>
      <c r="M80" s="17">
        <f t="shared" si="21"/>
        <v>1857</v>
      </c>
      <c r="N80" s="17">
        <f t="shared" si="22"/>
        <v>2297</v>
      </c>
      <c r="O80" s="17">
        <f t="shared" si="23"/>
        <v>104931</v>
      </c>
      <c r="P80" s="17">
        <f t="shared" si="24"/>
        <v>109085</v>
      </c>
      <c r="Q80" s="17">
        <f t="shared" si="25"/>
        <v>164108</v>
      </c>
    </row>
    <row r="81" spans="1:17" s="18" customFormat="1" ht="25.05" customHeight="1" x14ac:dyDescent="0.3">
      <c r="A81" s="30">
        <v>14302</v>
      </c>
      <c r="B81" s="31" t="s">
        <v>500</v>
      </c>
      <c r="C81" s="46">
        <v>2398.67</v>
      </c>
      <c r="D81" s="15">
        <f t="shared" si="13"/>
        <v>6.3295879176523951E-5</v>
      </c>
      <c r="E81" s="17">
        <f t="shared" si="14"/>
        <v>2069</v>
      </c>
      <c r="F81" s="17">
        <f t="shared" si="15"/>
        <v>16897</v>
      </c>
      <c r="G81" s="17">
        <f t="shared" si="16"/>
        <v>-10347</v>
      </c>
      <c r="H81" s="17">
        <f t="shared" si="17"/>
        <v>290</v>
      </c>
      <c r="I81" s="17">
        <f t="shared" si="18"/>
        <v>892</v>
      </c>
      <c r="J81" s="32">
        <f t="shared" si="19"/>
        <v>3474</v>
      </c>
      <c r="K81" s="32">
        <f t="shared" si="20"/>
        <v>4656</v>
      </c>
      <c r="L81" s="32"/>
      <c r="M81" s="17">
        <f t="shared" si="21"/>
        <v>35</v>
      </c>
      <c r="N81" s="17">
        <f t="shared" si="22"/>
        <v>43</v>
      </c>
      <c r="O81" s="17">
        <f t="shared" si="23"/>
        <v>1979</v>
      </c>
      <c r="P81" s="17">
        <f t="shared" si="24"/>
        <v>2057</v>
      </c>
      <c r="Q81" s="17">
        <f t="shared" si="25"/>
        <v>3095</v>
      </c>
    </row>
    <row r="82" spans="1:17" s="18" customFormat="1" ht="25.05" customHeight="1" x14ac:dyDescent="0.3">
      <c r="A82" s="30">
        <v>14308</v>
      </c>
      <c r="B82" s="31" t="s">
        <v>130</v>
      </c>
      <c r="C82" s="46">
        <v>20469.73</v>
      </c>
      <c r="D82" s="15">
        <f t="shared" si="13"/>
        <v>5.4015331698652484E-4</v>
      </c>
      <c r="E82" s="17">
        <f t="shared" si="14"/>
        <v>17654</v>
      </c>
      <c r="F82" s="17">
        <f t="shared" si="15"/>
        <v>144195</v>
      </c>
      <c r="G82" s="17">
        <f t="shared" si="16"/>
        <v>-88299</v>
      </c>
      <c r="H82" s="17">
        <f t="shared" si="17"/>
        <v>2474</v>
      </c>
      <c r="I82" s="17">
        <f t="shared" si="18"/>
        <v>7609</v>
      </c>
      <c r="J82" s="32">
        <f t="shared" si="19"/>
        <v>29647</v>
      </c>
      <c r="K82" s="32">
        <f t="shared" si="20"/>
        <v>39730</v>
      </c>
      <c r="L82" s="32"/>
      <c r="M82" s="17">
        <f t="shared" si="21"/>
        <v>299</v>
      </c>
      <c r="N82" s="17">
        <f t="shared" si="22"/>
        <v>370</v>
      </c>
      <c r="O82" s="17">
        <f t="shared" si="23"/>
        <v>16887</v>
      </c>
      <c r="P82" s="17">
        <f t="shared" si="24"/>
        <v>17556</v>
      </c>
      <c r="Q82" s="17">
        <f t="shared" si="25"/>
        <v>26410</v>
      </c>
    </row>
    <row r="83" spans="1:17" s="18" customFormat="1" ht="25.05" customHeight="1" x14ac:dyDescent="0.3">
      <c r="A83" s="30">
        <v>14309</v>
      </c>
      <c r="B83" s="31" t="s">
        <v>131</v>
      </c>
      <c r="C83" s="46">
        <v>12113.31</v>
      </c>
      <c r="D83" s="15">
        <f t="shared" si="13"/>
        <v>3.1964488912096257E-4</v>
      </c>
      <c r="E83" s="17">
        <f t="shared" si="14"/>
        <v>10447</v>
      </c>
      <c r="F83" s="17">
        <f t="shared" si="15"/>
        <v>85330</v>
      </c>
      <c r="G83" s="17">
        <f t="shared" si="16"/>
        <v>-52253</v>
      </c>
      <c r="H83" s="17">
        <f t="shared" si="17"/>
        <v>1464</v>
      </c>
      <c r="I83" s="17">
        <f t="shared" si="18"/>
        <v>4503</v>
      </c>
      <c r="J83" s="32">
        <f t="shared" si="19"/>
        <v>17544</v>
      </c>
      <c r="K83" s="32">
        <f t="shared" si="20"/>
        <v>23511</v>
      </c>
      <c r="L83" s="32"/>
      <c r="M83" s="17">
        <f t="shared" si="21"/>
        <v>177</v>
      </c>
      <c r="N83" s="17">
        <f t="shared" si="22"/>
        <v>219</v>
      </c>
      <c r="O83" s="17">
        <f t="shared" si="23"/>
        <v>9993</v>
      </c>
      <c r="P83" s="17">
        <f t="shared" si="24"/>
        <v>10389</v>
      </c>
      <c r="Q83" s="17">
        <f t="shared" si="25"/>
        <v>15629</v>
      </c>
    </row>
    <row r="84" spans="1:17" s="18" customFormat="1" ht="25.05" customHeight="1" x14ac:dyDescent="0.3">
      <c r="A84" s="30">
        <v>14312</v>
      </c>
      <c r="B84" s="31" t="s">
        <v>508</v>
      </c>
      <c r="C84" s="46">
        <v>39.64</v>
      </c>
      <c r="D84" s="15">
        <f t="shared" si="13"/>
        <v>1.046016605267673E-6</v>
      </c>
      <c r="E84" s="17">
        <f t="shared" si="14"/>
        <v>34</v>
      </c>
      <c r="F84" s="17">
        <f t="shared" si="15"/>
        <v>279</v>
      </c>
      <c r="G84" s="17">
        <f t="shared" si="16"/>
        <v>-171</v>
      </c>
      <c r="H84" s="17">
        <f t="shared" si="17"/>
        <v>5</v>
      </c>
      <c r="I84" s="17">
        <f t="shared" si="18"/>
        <v>15</v>
      </c>
      <c r="J84" s="32">
        <f t="shared" si="19"/>
        <v>57</v>
      </c>
      <c r="K84" s="32">
        <f t="shared" si="20"/>
        <v>77</v>
      </c>
      <c r="L84" s="32"/>
      <c r="M84" s="17">
        <f t="shared" si="21"/>
        <v>1</v>
      </c>
      <c r="N84" s="17">
        <f t="shared" si="22"/>
        <v>1</v>
      </c>
      <c r="O84" s="17">
        <f t="shared" si="23"/>
        <v>33</v>
      </c>
      <c r="P84" s="17">
        <f t="shared" si="24"/>
        <v>35</v>
      </c>
      <c r="Q84" s="17">
        <f t="shared" si="25"/>
        <v>51</v>
      </c>
    </row>
    <row r="85" spans="1:17" s="18" customFormat="1" ht="25.05" customHeight="1" x14ac:dyDescent="0.3">
      <c r="A85" s="30">
        <v>15201</v>
      </c>
      <c r="B85" s="31" t="s">
        <v>132</v>
      </c>
      <c r="C85" s="46">
        <v>25123.55</v>
      </c>
      <c r="D85" s="15">
        <f t="shared" si="13"/>
        <v>6.6295788302907785E-4</v>
      </c>
      <c r="E85" s="17">
        <f t="shared" si="14"/>
        <v>21668</v>
      </c>
      <c r="F85" s="17">
        <f t="shared" si="15"/>
        <v>176978</v>
      </c>
      <c r="G85" s="17">
        <f t="shared" si="16"/>
        <v>-108374</v>
      </c>
      <c r="H85" s="17">
        <f t="shared" si="17"/>
        <v>3036</v>
      </c>
      <c r="I85" s="17">
        <f t="shared" si="18"/>
        <v>9339</v>
      </c>
      <c r="J85" s="32">
        <f t="shared" si="19"/>
        <v>36387</v>
      </c>
      <c r="K85" s="32">
        <f t="shared" si="20"/>
        <v>48762</v>
      </c>
      <c r="L85" s="32"/>
      <c r="M85" s="17">
        <f t="shared" si="21"/>
        <v>367</v>
      </c>
      <c r="N85" s="17">
        <f t="shared" si="22"/>
        <v>454</v>
      </c>
      <c r="O85" s="17">
        <f t="shared" si="23"/>
        <v>20726</v>
      </c>
      <c r="P85" s="17">
        <f t="shared" si="24"/>
        <v>21547</v>
      </c>
      <c r="Q85" s="17">
        <f t="shared" si="25"/>
        <v>32414</v>
      </c>
    </row>
    <row r="86" spans="1:17" s="18" customFormat="1" ht="25.05" customHeight="1" x14ac:dyDescent="0.3">
      <c r="A86" s="30">
        <v>15302</v>
      </c>
      <c r="B86" s="31" t="s">
        <v>133</v>
      </c>
      <c r="C86" s="46">
        <v>90451.98</v>
      </c>
      <c r="D86" s="15">
        <f t="shared" si="13"/>
        <v>2.3868383718299562E-3</v>
      </c>
      <c r="E86" s="17">
        <f t="shared" si="14"/>
        <v>78011</v>
      </c>
      <c r="F86" s="17">
        <f t="shared" si="15"/>
        <v>637171</v>
      </c>
      <c r="G86" s="17">
        <f t="shared" si="16"/>
        <v>-390178</v>
      </c>
      <c r="H86" s="17">
        <f t="shared" si="17"/>
        <v>10932</v>
      </c>
      <c r="I86" s="17">
        <f t="shared" si="18"/>
        <v>33622</v>
      </c>
      <c r="J86" s="32">
        <f t="shared" si="19"/>
        <v>131005</v>
      </c>
      <c r="K86" s="32">
        <f t="shared" si="20"/>
        <v>175559</v>
      </c>
      <c r="L86" s="32"/>
      <c r="M86" s="17">
        <f t="shared" si="21"/>
        <v>1321</v>
      </c>
      <c r="N86" s="17">
        <f t="shared" si="22"/>
        <v>1633</v>
      </c>
      <c r="O86" s="17">
        <f t="shared" si="23"/>
        <v>74619</v>
      </c>
      <c r="P86" s="17">
        <f t="shared" si="24"/>
        <v>77573</v>
      </c>
      <c r="Q86" s="17">
        <f t="shared" si="25"/>
        <v>116700</v>
      </c>
    </row>
    <row r="87" spans="1:17" s="18" customFormat="1" ht="25.05" customHeight="1" x14ac:dyDescent="0.3">
      <c r="A87" s="30">
        <v>15305</v>
      </c>
      <c r="B87" s="31" t="s">
        <v>134</v>
      </c>
      <c r="C87" s="46">
        <v>59.46</v>
      </c>
      <c r="D87" s="15">
        <f t="shared" si="13"/>
        <v>1.5690249079015096E-6</v>
      </c>
      <c r="E87" s="17">
        <f t="shared" si="14"/>
        <v>51</v>
      </c>
      <c r="F87" s="17">
        <f t="shared" si="15"/>
        <v>419</v>
      </c>
      <c r="G87" s="17">
        <f t="shared" si="16"/>
        <v>-256</v>
      </c>
      <c r="H87" s="17">
        <f t="shared" si="17"/>
        <v>7</v>
      </c>
      <c r="I87" s="17">
        <f t="shared" si="18"/>
        <v>22</v>
      </c>
      <c r="J87" s="32">
        <f t="shared" si="19"/>
        <v>86</v>
      </c>
      <c r="K87" s="32">
        <f t="shared" si="20"/>
        <v>115</v>
      </c>
      <c r="L87" s="32"/>
      <c r="M87" s="17">
        <f t="shared" si="21"/>
        <v>1</v>
      </c>
      <c r="N87" s="17">
        <f t="shared" si="22"/>
        <v>1</v>
      </c>
      <c r="O87" s="17">
        <f t="shared" si="23"/>
        <v>49</v>
      </c>
      <c r="P87" s="17">
        <f t="shared" si="24"/>
        <v>51</v>
      </c>
      <c r="Q87" s="17">
        <f t="shared" si="25"/>
        <v>77</v>
      </c>
    </row>
    <row r="88" spans="1:17" s="18" customFormat="1" ht="25.05" customHeight="1" x14ac:dyDescent="0.3">
      <c r="A88" s="30">
        <v>16201</v>
      </c>
      <c r="B88" s="31" t="s">
        <v>135</v>
      </c>
      <c r="C88" s="46">
        <v>81086.45</v>
      </c>
      <c r="D88" s="15">
        <f t="shared" si="13"/>
        <v>2.139701643849821E-3</v>
      </c>
      <c r="E88" s="17">
        <f t="shared" si="14"/>
        <v>69934</v>
      </c>
      <c r="F88" s="17">
        <f t="shared" si="15"/>
        <v>571197</v>
      </c>
      <c r="G88" s="17">
        <f t="shared" si="16"/>
        <v>-349778</v>
      </c>
      <c r="H88" s="17">
        <f t="shared" si="17"/>
        <v>9800</v>
      </c>
      <c r="I88" s="17">
        <f t="shared" si="18"/>
        <v>30140</v>
      </c>
      <c r="J88" s="32">
        <f t="shared" si="19"/>
        <v>117440</v>
      </c>
      <c r="K88" s="32">
        <f t="shared" si="20"/>
        <v>157380</v>
      </c>
      <c r="L88" s="32"/>
      <c r="M88" s="17">
        <f t="shared" si="21"/>
        <v>1184</v>
      </c>
      <c r="N88" s="17">
        <f t="shared" si="22"/>
        <v>1464</v>
      </c>
      <c r="O88" s="17">
        <f t="shared" si="23"/>
        <v>66893</v>
      </c>
      <c r="P88" s="17">
        <f t="shared" si="24"/>
        <v>69541</v>
      </c>
      <c r="Q88" s="17">
        <f t="shared" si="25"/>
        <v>104617</v>
      </c>
    </row>
    <row r="89" spans="1:17" s="18" customFormat="1" ht="25.05" customHeight="1" x14ac:dyDescent="0.3">
      <c r="A89" s="30">
        <v>16302</v>
      </c>
      <c r="B89" s="31" t="s">
        <v>136</v>
      </c>
      <c r="C89" s="46">
        <v>205.15</v>
      </c>
      <c r="D89" s="15">
        <f t="shared" si="13"/>
        <v>5.4134789750419557E-6</v>
      </c>
      <c r="E89" s="17">
        <f t="shared" si="14"/>
        <v>177</v>
      </c>
      <c r="F89" s="17">
        <f t="shared" si="15"/>
        <v>1445</v>
      </c>
      <c r="G89" s="17">
        <f t="shared" si="16"/>
        <v>-885</v>
      </c>
      <c r="H89" s="17">
        <f t="shared" si="17"/>
        <v>25</v>
      </c>
      <c r="I89" s="17">
        <f t="shared" si="18"/>
        <v>76</v>
      </c>
      <c r="J89" s="32">
        <f t="shared" si="19"/>
        <v>297</v>
      </c>
      <c r="K89" s="32">
        <f t="shared" si="20"/>
        <v>398</v>
      </c>
      <c r="L89" s="32"/>
      <c r="M89" s="17">
        <f t="shared" si="21"/>
        <v>3</v>
      </c>
      <c r="N89" s="17">
        <f t="shared" si="22"/>
        <v>4</v>
      </c>
      <c r="O89" s="17">
        <f t="shared" si="23"/>
        <v>169</v>
      </c>
      <c r="P89" s="17">
        <f t="shared" si="24"/>
        <v>176</v>
      </c>
      <c r="Q89" s="17">
        <f t="shared" si="25"/>
        <v>265</v>
      </c>
    </row>
    <row r="90" spans="1:17" s="18" customFormat="1" ht="25.05" customHeight="1" x14ac:dyDescent="0.3">
      <c r="A90" s="30">
        <v>16303</v>
      </c>
      <c r="B90" s="31" t="s">
        <v>137</v>
      </c>
      <c r="C90" s="46">
        <v>50058.93</v>
      </c>
      <c r="D90" s="15">
        <f t="shared" si="13"/>
        <v>1.320950353731889E-3</v>
      </c>
      <c r="E90" s="17">
        <f t="shared" si="14"/>
        <v>43174</v>
      </c>
      <c r="F90" s="17">
        <f t="shared" si="15"/>
        <v>352630</v>
      </c>
      <c r="G90" s="17">
        <f t="shared" si="16"/>
        <v>-215936</v>
      </c>
      <c r="H90" s="17">
        <f t="shared" si="17"/>
        <v>6050</v>
      </c>
      <c r="I90" s="17">
        <f t="shared" si="18"/>
        <v>18607</v>
      </c>
      <c r="J90" s="32">
        <f t="shared" si="19"/>
        <v>72502</v>
      </c>
      <c r="K90" s="32">
        <f t="shared" si="20"/>
        <v>97159</v>
      </c>
      <c r="L90" s="32"/>
      <c r="M90" s="17">
        <f t="shared" si="21"/>
        <v>731</v>
      </c>
      <c r="N90" s="17">
        <f t="shared" si="22"/>
        <v>904</v>
      </c>
      <c r="O90" s="17">
        <f t="shared" si="23"/>
        <v>41296</v>
      </c>
      <c r="P90" s="17">
        <f t="shared" si="24"/>
        <v>42931</v>
      </c>
      <c r="Q90" s="17">
        <f t="shared" si="25"/>
        <v>64586</v>
      </c>
    </row>
    <row r="91" spans="1:17" s="18" customFormat="1" ht="25.05" customHeight="1" x14ac:dyDescent="0.3">
      <c r="A91" s="30">
        <v>16304</v>
      </c>
      <c r="B91" s="31" t="s">
        <v>138</v>
      </c>
      <c r="C91" s="46">
        <v>28497.58</v>
      </c>
      <c r="D91" s="15">
        <f t="shared" si="13"/>
        <v>7.5199147048294495E-4</v>
      </c>
      <c r="E91" s="17">
        <f t="shared" si="14"/>
        <v>24578</v>
      </c>
      <c r="F91" s="17">
        <f t="shared" si="15"/>
        <v>200746</v>
      </c>
      <c r="G91" s="17">
        <f t="shared" si="16"/>
        <v>-122928</v>
      </c>
      <c r="H91" s="17">
        <f t="shared" si="17"/>
        <v>3444</v>
      </c>
      <c r="I91" s="17">
        <f t="shared" si="18"/>
        <v>10593</v>
      </c>
      <c r="J91" s="32">
        <f t="shared" si="19"/>
        <v>41274</v>
      </c>
      <c r="K91" s="32">
        <f t="shared" si="20"/>
        <v>55311</v>
      </c>
      <c r="L91" s="32"/>
      <c r="M91" s="17">
        <f t="shared" si="21"/>
        <v>416</v>
      </c>
      <c r="N91" s="17">
        <f t="shared" si="22"/>
        <v>515</v>
      </c>
      <c r="O91" s="17">
        <f t="shared" si="23"/>
        <v>23509</v>
      </c>
      <c r="P91" s="17">
        <f t="shared" si="24"/>
        <v>24440</v>
      </c>
      <c r="Q91" s="17">
        <f t="shared" si="25"/>
        <v>36767</v>
      </c>
    </row>
    <row r="92" spans="1:17" s="18" customFormat="1" ht="25.05" customHeight="1" x14ac:dyDescent="0.3">
      <c r="A92" s="30">
        <v>16305</v>
      </c>
      <c r="B92" s="31" t="s">
        <v>139</v>
      </c>
      <c r="C92" s="46">
        <v>22509.02</v>
      </c>
      <c r="D92" s="15">
        <f t="shared" si="13"/>
        <v>5.9396591040116451E-4</v>
      </c>
      <c r="E92" s="17">
        <f t="shared" si="14"/>
        <v>19413</v>
      </c>
      <c r="F92" s="17">
        <f t="shared" si="15"/>
        <v>158560</v>
      </c>
      <c r="G92" s="17">
        <f t="shared" si="16"/>
        <v>-97096</v>
      </c>
      <c r="H92" s="17">
        <f t="shared" si="17"/>
        <v>2720</v>
      </c>
      <c r="I92" s="17">
        <f t="shared" si="18"/>
        <v>8367</v>
      </c>
      <c r="J92" s="32">
        <f t="shared" si="19"/>
        <v>32601</v>
      </c>
      <c r="K92" s="32">
        <f t="shared" si="20"/>
        <v>43688</v>
      </c>
      <c r="L92" s="32"/>
      <c r="M92" s="17">
        <f t="shared" si="21"/>
        <v>329</v>
      </c>
      <c r="N92" s="17">
        <f t="shared" si="22"/>
        <v>406</v>
      </c>
      <c r="O92" s="17">
        <f t="shared" si="23"/>
        <v>18569</v>
      </c>
      <c r="P92" s="17">
        <f t="shared" si="24"/>
        <v>19304</v>
      </c>
      <c r="Q92" s="17">
        <f t="shared" si="25"/>
        <v>29041</v>
      </c>
    </row>
    <row r="93" spans="1:17" s="18" customFormat="1" ht="25.05" customHeight="1" x14ac:dyDescent="0.3">
      <c r="A93" s="30">
        <v>16306</v>
      </c>
      <c r="B93" s="31" t="s">
        <v>140</v>
      </c>
      <c r="C93" s="46">
        <v>1784.64</v>
      </c>
      <c r="D93" s="15">
        <f t="shared" si="13"/>
        <v>4.7092913078327454E-5</v>
      </c>
      <c r="E93" s="17">
        <f t="shared" si="14"/>
        <v>1539</v>
      </c>
      <c r="F93" s="17">
        <f t="shared" si="15"/>
        <v>12572</v>
      </c>
      <c r="G93" s="17">
        <f t="shared" si="16"/>
        <v>-7698</v>
      </c>
      <c r="H93" s="17">
        <f t="shared" si="17"/>
        <v>216</v>
      </c>
      <c r="I93" s="17">
        <f t="shared" si="18"/>
        <v>663</v>
      </c>
      <c r="J93" s="32">
        <f t="shared" si="19"/>
        <v>2585</v>
      </c>
      <c r="K93" s="32">
        <f t="shared" si="20"/>
        <v>3464</v>
      </c>
      <c r="L93" s="32"/>
      <c r="M93" s="17">
        <f t="shared" si="21"/>
        <v>26</v>
      </c>
      <c r="N93" s="17">
        <f t="shared" si="22"/>
        <v>32</v>
      </c>
      <c r="O93" s="17">
        <f t="shared" si="23"/>
        <v>1472</v>
      </c>
      <c r="P93" s="17">
        <f t="shared" si="24"/>
        <v>1530</v>
      </c>
      <c r="Q93" s="17">
        <f t="shared" si="25"/>
        <v>2303</v>
      </c>
    </row>
    <row r="94" spans="1:17" s="18" customFormat="1" ht="25.05" customHeight="1" x14ac:dyDescent="0.3">
      <c r="A94" s="30">
        <v>16307</v>
      </c>
      <c r="B94" s="31" t="s">
        <v>141</v>
      </c>
      <c r="C94" s="46">
        <v>8922.67</v>
      </c>
      <c r="D94" s="15">
        <f t="shared" si="13"/>
        <v>2.3545057980130447E-4</v>
      </c>
      <c r="E94" s="17">
        <f t="shared" si="14"/>
        <v>7695</v>
      </c>
      <c r="F94" s="17">
        <f t="shared" si="15"/>
        <v>62854</v>
      </c>
      <c r="G94" s="17">
        <f t="shared" si="16"/>
        <v>-38489</v>
      </c>
      <c r="H94" s="17">
        <f t="shared" si="17"/>
        <v>1078</v>
      </c>
      <c r="I94" s="17">
        <f t="shared" si="18"/>
        <v>3317</v>
      </c>
      <c r="J94" s="32">
        <f t="shared" si="19"/>
        <v>12923</v>
      </c>
      <c r="K94" s="32">
        <f t="shared" si="20"/>
        <v>17318</v>
      </c>
      <c r="L94" s="32"/>
      <c r="M94" s="17">
        <f t="shared" si="21"/>
        <v>130</v>
      </c>
      <c r="N94" s="17">
        <f t="shared" si="22"/>
        <v>161</v>
      </c>
      <c r="O94" s="17">
        <f t="shared" si="23"/>
        <v>7361</v>
      </c>
      <c r="P94" s="17">
        <f t="shared" si="24"/>
        <v>7652</v>
      </c>
      <c r="Q94" s="17">
        <f t="shared" si="25"/>
        <v>11512</v>
      </c>
    </row>
    <row r="95" spans="1:17" s="18" customFormat="1" ht="25.05" customHeight="1" x14ac:dyDescent="0.3">
      <c r="A95" s="30">
        <v>17201</v>
      </c>
      <c r="B95" s="31" t="s">
        <v>142</v>
      </c>
      <c r="C95" s="46">
        <v>144974.98000000001</v>
      </c>
      <c r="D95" s="15">
        <f t="shared" si="13"/>
        <v>3.8255861863861962E-3</v>
      </c>
      <c r="E95" s="17">
        <f t="shared" si="14"/>
        <v>125035</v>
      </c>
      <c r="F95" s="17">
        <f t="shared" si="15"/>
        <v>1021247</v>
      </c>
      <c r="G95" s="17">
        <f t="shared" si="16"/>
        <v>-625370</v>
      </c>
      <c r="H95" s="17">
        <f t="shared" si="17"/>
        <v>17521</v>
      </c>
      <c r="I95" s="17">
        <f t="shared" si="18"/>
        <v>53888</v>
      </c>
      <c r="J95" s="32">
        <f t="shared" si="19"/>
        <v>209973</v>
      </c>
      <c r="K95" s="32">
        <f t="shared" si="20"/>
        <v>281382</v>
      </c>
      <c r="L95" s="32"/>
      <c r="M95" s="17">
        <f t="shared" si="21"/>
        <v>2117</v>
      </c>
      <c r="N95" s="17">
        <f t="shared" si="22"/>
        <v>2618</v>
      </c>
      <c r="O95" s="17">
        <f t="shared" si="23"/>
        <v>119598</v>
      </c>
      <c r="P95" s="17">
        <f t="shared" si="24"/>
        <v>124333</v>
      </c>
      <c r="Q95" s="17">
        <f t="shared" si="25"/>
        <v>187046</v>
      </c>
    </row>
    <row r="96" spans="1:17" s="18" customFormat="1" ht="25.05" customHeight="1" x14ac:dyDescent="0.3">
      <c r="A96" s="30">
        <v>17303</v>
      </c>
      <c r="B96" s="31" t="s">
        <v>143</v>
      </c>
      <c r="C96" s="46">
        <v>150719.4</v>
      </c>
      <c r="D96" s="15">
        <f t="shared" si="13"/>
        <v>3.9771694030267535E-3</v>
      </c>
      <c r="E96" s="17">
        <f t="shared" si="14"/>
        <v>129989</v>
      </c>
      <c r="F96" s="17">
        <f t="shared" si="15"/>
        <v>1061713</v>
      </c>
      <c r="G96" s="17">
        <f t="shared" si="16"/>
        <v>-650150</v>
      </c>
      <c r="H96" s="17">
        <f t="shared" si="17"/>
        <v>18216</v>
      </c>
      <c r="I96" s="17">
        <f t="shared" si="18"/>
        <v>56023</v>
      </c>
      <c r="J96" s="32">
        <f t="shared" si="19"/>
        <v>218292</v>
      </c>
      <c r="K96" s="32">
        <f t="shared" si="20"/>
        <v>292531</v>
      </c>
      <c r="L96" s="32"/>
      <c r="M96" s="17">
        <f t="shared" si="21"/>
        <v>2200</v>
      </c>
      <c r="N96" s="17">
        <f t="shared" si="22"/>
        <v>2721</v>
      </c>
      <c r="O96" s="17">
        <f t="shared" si="23"/>
        <v>124337</v>
      </c>
      <c r="P96" s="17">
        <f t="shared" si="24"/>
        <v>129258</v>
      </c>
      <c r="Q96" s="17">
        <f t="shared" si="25"/>
        <v>194457</v>
      </c>
    </row>
    <row r="97" spans="1:17" s="18" customFormat="1" ht="25.05" customHeight="1" x14ac:dyDescent="0.3">
      <c r="A97" s="30">
        <v>17308</v>
      </c>
      <c r="B97" s="31" t="s">
        <v>144</v>
      </c>
      <c r="C97" s="46">
        <v>4984.54</v>
      </c>
      <c r="D97" s="15">
        <f t="shared" si="13"/>
        <v>1.3153157441021511E-4</v>
      </c>
      <c r="E97" s="17">
        <f t="shared" si="14"/>
        <v>4299</v>
      </c>
      <c r="F97" s="17">
        <f t="shared" si="15"/>
        <v>35113</v>
      </c>
      <c r="G97" s="17">
        <f t="shared" si="16"/>
        <v>-21502</v>
      </c>
      <c r="H97" s="17">
        <f t="shared" si="17"/>
        <v>602</v>
      </c>
      <c r="I97" s="17">
        <f t="shared" si="18"/>
        <v>1853</v>
      </c>
      <c r="J97" s="32">
        <f t="shared" si="19"/>
        <v>7219</v>
      </c>
      <c r="K97" s="32">
        <f t="shared" si="20"/>
        <v>9674</v>
      </c>
      <c r="L97" s="32"/>
      <c r="M97" s="17">
        <f t="shared" si="21"/>
        <v>73</v>
      </c>
      <c r="N97" s="17">
        <f t="shared" si="22"/>
        <v>90</v>
      </c>
      <c r="O97" s="17">
        <f t="shared" si="23"/>
        <v>4112</v>
      </c>
      <c r="P97" s="17">
        <f t="shared" si="24"/>
        <v>4275</v>
      </c>
      <c r="Q97" s="17">
        <f t="shared" si="25"/>
        <v>6431</v>
      </c>
    </row>
    <row r="98" spans="1:17" s="18" customFormat="1" ht="25.05" customHeight="1" x14ac:dyDescent="0.3">
      <c r="A98" s="30">
        <v>18201</v>
      </c>
      <c r="B98" s="31" t="s">
        <v>145</v>
      </c>
      <c r="C98" s="46">
        <v>22241.99</v>
      </c>
      <c r="D98" s="15">
        <f t="shared" si="13"/>
        <v>5.8691954778500332E-4</v>
      </c>
      <c r="E98" s="17">
        <f t="shared" si="14"/>
        <v>19183</v>
      </c>
      <c r="F98" s="17">
        <f t="shared" si="15"/>
        <v>156679</v>
      </c>
      <c r="G98" s="17">
        <f t="shared" si="16"/>
        <v>-95944</v>
      </c>
      <c r="H98" s="17">
        <f t="shared" si="17"/>
        <v>2688</v>
      </c>
      <c r="I98" s="17">
        <f t="shared" si="18"/>
        <v>8267</v>
      </c>
      <c r="J98" s="32">
        <f t="shared" si="19"/>
        <v>32214</v>
      </c>
      <c r="K98" s="32">
        <f t="shared" si="20"/>
        <v>43169</v>
      </c>
      <c r="L98" s="32"/>
      <c r="M98" s="17">
        <f t="shared" si="21"/>
        <v>325</v>
      </c>
      <c r="N98" s="17">
        <f t="shared" si="22"/>
        <v>402</v>
      </c>
      <c r="O98" s="17">
        <f t="shared" si="23"/>
        <v>18349</v>
      </c>
      <c r="P98" s="17">
        <f t="shared" si="24"/>
        <v>19076</v>
      </c>
      <c r="Q98" s="17">
        <f t="shared" si="25"/>
        <v>28696</v>
      </c>
    </row>
    <row r="99" spans="1:17" s="18" customFormat="1" ht="25.05" customHeight="1" x14ac:dyDescent="0.3">
      <c r="A99" s="30">
        <v>18302</v>
      </c>
      <c r="B99" s="31" t="s">
        <v>146</v>
      </c>
      <c r="C99" s="46">
        <v>56712.09</v>
      </c>
      <c r="D99" s="15">
        <f t="shared" si="13"/>
        <v>1.4965133163328645E-3</v>
      </c>
      <c r="E99" s="17">
        <f t="shared" si="14"/>
        <v>48912</v>
      </c>
      <c r="F99" s="17">
        <f t="shared" si="15"/>
        <v>399497</v>
      </c>
      <c r="G99" s="17">
        <f t="shared" si="16"/>
        <v>-244636</v>
      </c>
      <c r="H99" s="17">
        <f t="shared" si="17"/>
        <v>6854</v>
      </c>
      <c r="I99" s="17">
        <f t="shared" si="18"/>
        <v>21080</v>
      </c>
      <c r="J99" s="32">
        <f t="shared" si="19"/>
        <v>82138</v>
      </c>
      <c r="K99" s="32">
        <f t="shared" si="20"/>
        <v>110072</v>
      </c>
      <c r="L99" s="32"/>
      <c r="M99" s="17">
        <f t="shared" si="21"/>
        <v>828</v>
      </c>
      <c r="N99" s="17">
        <f t="shared" si="22"/>
        <v>1024</v>
      </c>
      <c r="O99" s="17">
        <f t="shared" si="23"/>
        <v>46785</v>
      </c>
      <c r="P99" s="17">
        <f t="shared" si="24"/>
        <v>48637</v>
      </c>
      <c r="Q99" s="17">
        <f t="shared" si="25"/>
        <v>73170</v>
      </c>
    </row>
    <row r="100" spans="1:17" s="18" customFormat="1" ht="25.05" customHeight="1" x14ac:dyDescent="0.3">
      <c r="A100" s="30">
        <v>18306</v>
      </c>
      <c r="B100" s="31" t="s">
        <v>147</v>
      </c>
      <c r="C100" s="46">
        <v>4888.3999999999996</v>
      </c>
      <c r="D100" s="15">
        <f t="shared" si="13"/>
        <v>1.2899464109965926E-4</v>
      </c>
      <c r="E100" s="17">
        <f t="shared" si="14"/>
        <v>4216</v>
      </c>
      <c r="F100" s="17">
        <f t="shared" si="15"/>
        <v>34435</v>
      </c>
      <c r="G100" s="17">
        <f t="shared" si="16"/>
        <v>-21087</v>
      </c>
      <c r="H100" s="17">
        <f t="shared" si="17"/>
        <v>591</v>
      </c>
      <c r="I100" s="17">
        <f t="shared" si="18"/>
        <v>1817</v>
      </c>
      <c r="J100" s="32">
        <f t="shared" si="19"/>
        <v>7080</v>
      </c>
      <c r="K100" s="32">
        <f t="shared" si="20"/>
        <v>9488</v>
      </c>
      <c r="L100" s="32"/>
      <c r="M100" s="17">
        <f t="shared" si="21"/>
        <v>71</v>
      </c>
      <c r="N100" s="17">
        <f t="shared" si="22"/>
        <v>88</v>
      </c>
      <c r="O100" s="17">
        <f t="shared" si="23"/>
        <v>4033</v>
      </c>
      <c r="P100" s="17">
        <f t="shared" si="24"/>
        <v>4192</v>
      </c>
      <c r="Q100" s="17">
        <f t="shared" si="25"/>
        <v>6307</v>
      </c>
    </row>
    <row r="101" spans="1:17" s="18" customFormat="1" ht="25.05" customHeight="1" x14ac:dyDescent="0.3">
      <c r="A101" s="30">
        <v>18309</v>
      </c>
      <c r="B101" s="31" t="s">
        <v>148</v>
      </c>
      <c r="C101" s="46">
        <v>5218.4799999999996</v>
      </c>
      <c r="D101" s="15">
        <f t="shared" si="13"/>
        <v>1.3770476120729682E-4</v>
      </c>
      <c r="E101" s="17">
        <f t="shared" si="14"/>
        <v>4501</v>
      </c>
      <c r="F101" s="17">
        <f t="shared" si="15"/>
        <v>36761</v>
      </c>
      <c r="G101" s="17">
        <f t="shared" si="16"/>
        <v>-22511</v>
      </c>
      <c r="H101" s="17">
        <f t="shared" si="17"/>
        <v>631</v>
      </c>
      <c r="I101" s="17">
        <f t="shared" si="18"/>
        <v>1940</v>
      </c>
      <c r="J101" s="32">
        <f t="shared" si="19"/>
        <v>7558</v>
      </c>
      <c r="K101" s="32">
        <f t="shared" si="20"/>
        <v>10129</v>
      </c>
      <c r="L101" s="32"/>
      <c r="M101" s="17">
        <f t="shared" si="21"/>
        <v>76</v>
      </c>
      <c r="N101" s="17">
        <f t="shared" si="22"/>
        <v>94</v>
      </c>
      <c r="O101" s="17">
        <f t="shared" si="23"/>
        <v>4305</v>
      </c>
      <c r="P101" s="17">
        <f t="shared" si="24"/>
        <v>4475</v>
      </c>
      <c r="Q101" s="17">
        <f t="shared" si="25"/>
        <v>6733</v>
      </c>
    </row>
    <row r="102" spans="1:17" s="18" customFormat="1" ht="25.05" customHeight="1" x14ac:dyDescent="0.3">
      <c r="A102" s="30">
        <v>19201</v>
      </c>
      <c r="B102" s="31" t="s">
        <v>149</v>
      </c>
      <c r="C102" s="46">
        <v>45843.29</v>
      </c>
      <c r="D102" s="15">
        <f t="shared" si="13"/>
        <v>1.2097084404667372E-3</v>
      </c>
      <c r="E102" s="17">
        <f t="shared" si="14"/>
        <v>39538</v>
      </c>
      <c r="F102" s="17">
        <f t="shared" si="15"/>
        <v>322934</v>
      </c>
      <c r="G102" s="17">
        <f t="shared" si="16"/>
        <v>-197752</v>
      </c>
      <c r="H102" s="17">
        <f t="shared" si="17"/>
        <v>5541</v>
      </c>
      <c r="I102" s="17">
        <f t="shared" si="18"/>
        <v>17040</v>
      </c>
      <c r="J102" s="32">
        <f t="shared" si="19"/>
        <v>66397</v>
      </c>
      <c r="K102" s="32">
        <f t="shared" si="20"/>
        <v>88978</v>
      </c>
      <c r="L102" s="32"/>
      <c r="M102" s="17">
        <f t="shared" si="21"/>
        <v>669</v>
      </c>
      <c r="N102" s="17">
        <f t="shared" si="22"/>
        <v>828</v>
      </c>
      <c r="O102" s="17">
        <f t="shared" si="23"/>
        <v>37819</v>
      </c>
      <c r="P102" s="17">
        <f t="shared" si="24"/>
        <v>39316</v>
      </c>
      <c r="Q102" s="17">
        <f t="shared" si="25"/>
        <v>59147</v>
      </c>
    </row>
    <row r="103" spans="1:17" s="18" customFormat="1" ht="25.05" customHeight="1" x14ac:dyDescent="0.3">
      <c r="A103" s="30">
        <v>19303</v>
      </c>
      <c r="B103" s="31" t="s">
        <v>150</v>
      </c>
      <c r="C103" s="46">
        <v>4590.29</v>
      </c>
      <c r="D103" s="15">
        <f t="shared" si="13"/>
        <v>1.211281423560582E-4</v>
      </c>
      <c r="E103" s="17">
        <f t="shared" si="14"/>
        <v>3959</v>
      </c>
      <c r="F103" s="17">
        <f t="shared" si="15"/>
        <v>32335</v>
      </c>
      <c r="G103" s="17">
        <f t="shared" si="16"/>
        <v>-19801</v>
      </c>
      <c r="H103" s="17">
        <f t="shared" si="17"/>
        <v>555</v>
      </c>
      <c r="I103" s="17">
        <f t="shared" si="18"/>
        <v>1706</v>
      </c>
      <c r="J103" s="32">
        <f t="shared" si="19"/>
        <v>6648</v>
      </c>
      <c r="K103" s="32">
        <f t="shared" si="20"/>
        <v>8909</v>
      </c>
      <c r="L103" s="32"/>
      <c r="M103" s="17">
        <f t="shared" si="21"/>
        <v>67</v>
      </c>
      <c r="N103" s="17">
        <f t="shared" si="22"/>
        <v>83</v>
      </c>
      <c r="O103" s="17">
        <f t="shared" si="23"/>
        <v>3787</v>
      </c>
      <c r="P103" s="17">
        <f t="shared" si="24"/>
        <v>3937</v>
      </c>
      <c r="Q103" s="17">
        <f t="shared" si="25"/>
        <v>5922</v>
      </c>
    </row>
    <row r="104" spans="1:17" s="18" customFormat="1" ht="25.05" customHeight="1" x14ac:dyDescent="0.3">
      <c r="A104" s="30">
        <v>19304</v>
      </c>
      <c r="B104" s="31" t="s">
        <v>151</v>
      </c>
      <c r="C104" s="46">
        <v>32022.17</v>
      </c>
      <c r="D104" s="15">
        <f t="shared" si="13"/>
        <v>8.4499802110757621E-4</v>
      </c>
      <c r="E104" s="17">
        <f t="shared" si="14"/>
        <v>27618</v>
      </c>
      <c r="F104" s="17">
        <f t="shared" si="15"/>
        <v>225574</v>
      </c>
      <c r="G104" s="17">
        <f t="shared" si="16"/>
        <v>-138132</v>
      </c>
      <c r="H104" s="17">
        <f t="shared" si="17"/>
        <v>3870</v>
      </c>
      <c r="I104" s="17">
        <f t="shared" si="18"/>
        <v>11903</v>
      </c>
      <c r="J104" s="32">
        <f t="shared" si="19"/>
        <v>46379</v>
      </c>
      <c r="K104" s="32">
        <f t="shared" si="20"/>
        <v>62152</v>
      </c>
      <c r="L104" s="32"/>
      <c r="M104" s="17">
        <f t="shared" si="21"/>
        <v>467</v>
      </c>
      <c r="N104" s="17">
        <f t="shared" si="22"/>
        <v>578</v>
      </c>
      <c r="O104" s="17">
        <f t="shared" si="23"/>
        <v>26417</v>
      </c>
      <c r="P104" s="17">
        <f t="shared" si="24"/>
        <v>27462</v>
      </c>
      <c r="Q104" s="17">
        <f t="shared" si="25"/>
        <v>41315</v>
      </c>
    </row>
    <row r="105" spans="1:17" s="18" customFormat="1" ht="25.05" customHeight="1" x14ac:dyDescent="0.3">
      <c r="A105" s="30">
        <v>20201</v>
      </c>
      <c r="B105" s="31" t="s">
        <v>152</v>
      </c>
      <c r="C105" s="46">
        <v>53706.21</v>
      </c>
      <c r="D105" s="15">
        <f t="shared" si="13"/>
        <v>1.4171944365790302E-3</v>
      </c>
      <c r="E105" s="17">
        <f t="shared" si="14"/>
        <v>46319</v>
      </c>
      <c r="F105" s="17">
        <f t="shared" si="15"/>
        <v>378323</v>
      </c>
      <c r="G105" s="17">
        <f t="shared" si="16"/>
        <v>-231669</v>
      </c>
      <c r="H105" s="17">
        <f t="shared" si="17"/>
        <v>6491</v>
      </c>
      <c r="I105" s="17">
        <f t="shared" si="18"/>
        <v>19963</v>
      </c>
      <c r="J105" s="32">
        <f t="shared" si="19"/>
        <v>77785</v>
      </c>
      <c r="K105" s="32">
        <f t="shared" si="20"/>
        <v>104239</v>
      </c>
      <c r="L105" s="32"/>
      <c r="M105" s="17">
        <f t="shared" si="21"/>
        <v>784</v>
      </c>
      <c r="N105" s="17">
        <f t="shared" si="22"/>
        <v>970</v>
      </c>
      <c r="O105" s="17">
        <f t="shared" si="23"/>
        <v>44305</v>
      </c>
      <c r="P105" s="17">
        <f t="shared" si="24"/>
        <v>46059</v>
      </c>
      <c r="Q105" s="17">
        <f t="shared" si="25"/>
        <v>69291</v>
      </c>
    </row>
    <row r="106" spans="1:17" s="18" customFormat="1" ht="25.05" customHeight="1" x14ac:dyDescent="0.3">
      <c r="A106" s="30">
        <v>20204</v>
      </c>
      <c r="B106" s="31" t="s">
        <v>153</v>
      </c>
      <c r="C106" s="46">
        <v>47473.47</v>
      </c>
      <c r="D106" s="15">
        <f t="shared" si="13"/>
        <v>1.2527254775397761E-3</v>
      </c>
      <c r="E106" s="17">
        <f t="shared" si="14"/>
        <v>40944</v>
      </c>
      <c r="F106" s="17">
        <f t="shared" si="15"/>
        <v>334417</v>
      </c>
      <c r="G106" s="17">
        <f t="shared" si="16"/>
        <v>-204784</v>
      </c>
      <c r="H106" s="17">
        <f t="shared" si="17"/>
        <v>5738</v>
      </c>
      <c r="I106" s="17">
        <f t="shared" si="18"/>
        <v>17646</v>
      </c>
      <c r="J106" s="32">
        <f t="shared" si="19"/>
        <v>68758</v>
      </c>
      <c r="K106" s="32">
        <f t="shared" si="20"/>
        <v>92142</v>
      </c>
      <c r="L106" s="32"/>
      <c r="M106" s="17">
        <f t="shared" si="21"/>
        <v>693</v>
      </c>
      <c r="N106" s="17">
        <f t="shared" si="22"/>
        <v>857</v>
      </c>
      <c r="O106" s="17">
        <f t="shared" si="23"/>
        <v>39164</v>
      </c>
      <c r="P106" s="17">
        <f t="shared" si="24"/>
        <v>40714</v>
      </c>
      <c r="Q106" s="17">
        <f t="shared" si="25"/>
        <v>61250</v>
      </c>
    </row>
    <row r="107" spans="1:17" s="18" customFormat="1" ht="25.05" customHeight="1" x14ac:dyDescent="0.3">
      <c r="A107" s="30">
        <v>20301</v>
      </c>
      <c r="B107" s="31" t="s">
        <v>154</v>
      </c>
      <c r="C107" s="46">
        <v>65807.289999999994</v>
      </c>
      <c r="D107" s="15">
        <f t="shared" si="13"/>
        <v>1.7365166016060868E-3</v>
      </c>
      <c r="E107" s="17">
        <f t="shared" si="14"/>
        <v>56756</v>
      </c>
      <c r="F107" s="17">
        <f t="shared" si="15"/>
        <v>463566</v>
      </c>
      <c r="G107" s="17">
        <f t="shared" si="16"/>
        <v>-283869</v>
      </c>
      <c r="H107" s="17">
        <f t="shared" si="17"/>
        <v>7953</v>
      </c>
      <c r="I107" s="17">
        <f t="shared" si="18"/>
        <v>24461</v>
      </c>
      <c r="J107" s="32">
        <f t="shared" si="19"/>
        <v>95311</v>
      </c>
      <c r="K107" s="32">
        <f t="shared" si="20"/>
        <v>127725</v>
      </c>
      <c r="L107" s="32"/>
      <c r="M107" s="17">
        <f t="shared" si="21"/>
        <v>961</v>
      </c>
      <c r="N107" s="17">
        <f t="shared" si="22"/>
        <v>1188</v>
      </c>
      <c r="O107" s="17">
        <f t="shared" si="23"/>
        <v>54288</v>
      </c>
      <c r="P107" s="17">
        <f t="shared" si="24"/>
        <v>56437</v>
      </c>
      <c r="Q107" s="17">
        <f t="shared" si="25"/>
        <v>84904</v>
      </c>
    </row>
    <row r="108" spans="1:17" s="18" customFormat="1" ht="25.05" customHeight="1" x14ac:dyDescent="0.3">
      <c r="A108" s="30">
        <v>21201</v>
      </c>
      <c r="B108" s="31" t="s">
        <v>155</v>
      </c>
      <c r="C108" s="46">
        <v>61245.26</v>
      </c>
      <c r="D108" s="15">
        <f t="shared" si="13"/>
        <v>1.6161341814817359E-3</v>
      </c>
      <c r="E108" s="17">
        <f t="shared" si="14"/>
        <v>52822</v>
      </c>
      <c r="F108" s="17">
        <f t="shared" si="15"/>
        <v>431430</v>
      </c>
      <c r="G108" s="17">
        <f t="shared" si="16"/>
        <v>-264190</v>
      </c>
      <c r="H108" s="17">
        <f t="shared" si="17"/>
        <v>7402</v>
      </c>
      <c r="I108" s="17">
        <f t="shared" si="18"/>
        <v>22765</v>
      </c>
      <c r="J108" s="32">
        <f t="shared" si="19"/>
        <v>88704</v>
      </c>
      <c r="K108" s="32">
        <f t="shared" si="20"/>
        <v>118871</v>
      </c>
      <c r="L108" s="32"/>
      <c r="M108" s="17">
        <f t="shared" si="21"/>
        <v>894</v>
      </c>
      <c r="N108" s="17">
        <f t="shared" si="22"/>
        <v>1106</v>
      </c>
      <c r="O108" s="17">
        <f t="shared" si="23"/>
        <v>50525</v>
      </c>
      <c r="P108" s="17">
        <f t="shared" si="24"/>
        <v>52525</v>
      </c>
      <c r="Q108" s="17">
        <f t="shared" si="25"/>
        <v>79018</v>
      </c>
    </row>
    <row r="109" spans="1:17" s="18" customFormat="1" ht="25.05" customHeight="1" x14ac:dyDescent="0.3">
      <c r="A109" s="30">
        <v>21302</v>
      </c>
      <c r="B109" s="31" t="s">
        <v>156</v>
      </c>
      <c r="C109" s="46">
        <v>48101.05</v>
      </c>
      <c r="D109" s="15">
        <f t="shared" si="13"/>
        <v>1.2692859997681788E-3</v>
      </c>
      <c r="E109" s="17">
        <f t="shared" si="14"/>
        <v>41485</v>
      </c>
      <c r="F109" s="17">
        <f t="shared" si="15"/>
        <v>338838</v>
      </c>
      <c r="G109" s="17">
        <f t="shared" si="16"/>
        <v>-207491</v>
      </c>
      <c r="H109" s="17">
        <f t="shared" si="17"/>
        <v>5813</v>
      </c>
      <c r="I109" s="17">
        <f t="shared" si="18"/>
        <v>17879</v>
      </c>
      <c r="J109" s="32">
        <f t="shared" si="19"/>
        <v>69667</v>
      </c>
      <c r="K109" s="32">
        <f t="shared" si="20"/>
        <v>93359</v>
      </c>
      <c r="L109" s="32"/>
      <c r="M109" s="17">
        <f t="shared" si="21"/>
        <v>702</v>
      </c>
      <c r="N109" s="17">
        <f t="shared" si="22"/>
        <v>869</v>
      </c>
      <c r="O109" s="17">
        <f t="shared" si="23"/>
        <v>39681</v>
      </c>
      <c r="P109" s="17">
        <f t="shared" si="24"/>
        <v>41252</v>
      </c>
      <c r="Q109" s="17">
        <f t="shared" si="25"/>
        <v>62060</v>
      </c>
    </row>
    <row r="110" spans="1:17" s="18" customFormat="1" ht="25.05" customHeight="1" x14ac:dyDescent="0.3">
      <c r="A110" s="30">
        <v>21303</v>
      </c>
      <c r="B110" s="31" t="s">
        <v>157</v>
      </c>
      <c r="C110" s="46">
        <v>2329.83</v>
      </c>
      <c r="D110" s="15">
        <f t="shared" si="13"/>
        <v>6.1479335707638309E-5</v>
      </c>
      <c r="E110" s="17">
        <f t="shared" si="14"/>
        <v>2009</v>
      </c>
      <c r="F110" s="17">
        <f t="shared" si="15"/>
        <v>16412</v>
      </c>
      <c r="G110" s="17">
        <f t="shared" si="16"/>
        <v>-10050</v>
      </c>
      <c r="H110" s="17">
        <f t="shared" si="17"/>
        <v>282</v>
      </c>
      <c r="I110" s="17">
        <f t="shared" si="18"/>
        <v>866</v>
      </c>
      <c r="J110" s="32">
        <f t="shared" si="19"/>
        <v>3374</v>
      </c>
      <c r="K110" s="32">
        <f t="shared" si="20"/>
        <v>4522</v>
      </c>
      <c r="L110" s="32"/>
      <c r="M110" s="17">
        <f t="shared" si="21"/>
        <v>34</v>
      </c>
      <c r="N110" s="17">
        <f t="shared" si="22"/>
        <v>42</v>
      </c>
      <c r="O110" s="17">
        <f t="shared" si="23"/>
        <v>1922</v>
      </c>
      <c r="P110" s="17">
        <f t="shared" si="24"/>
        <v>1998</v>
      </c>
      <c r="Q110" s="17">
        <f t="shared" si="25"/>
        <v>3006</v>
      </c>
    </row>
    <row r="111" spans="1:17" s="18" customFormat="1" ht="25.05" customHeight="1" x14ac:dyDescent="0.3">
      <c r="A111" s="30">
        <v>22201</v>
      </c>
      <c r="B111" s="31" t="s">
        <v>158</v>
      </c>
      <c r="C111" s="46">
        <v>73056.83</v>
      </c>
      <c r="D111" s="15">
        <f t="shared" si="13"/>
        <v>1.927816783759271E-3</v>
      </c>
      <c r="E111" s="17">
        <f t="shared" si="14"/>
        <v>63009</v>
      </c>
      <c r="F111" s="17">
        <f t="shared" si="15"/>
        <v>514634</v>
      </c>
      <c r="G111" s="17">
        <f t="shared" si="16"/>
        <v>-315141</v>
      </c>
      <c r="H111" s="17">
        <f t="shared" si="17"/>
        <v>8829</v>
      </c>
      <c r="I111" s="17">
        <f t="shared" si="18"/>
        <v>27156</v>
      </c>
      <c r="J111" s="32">
        <f t="shared" si="19"/>
        <v>105811</v>
      </c>
      <c r="K111" s="32">
        <f t="shared" si="20"/>
        <v>141796</v>
      </c>
      <c r="L111" s="32"/>
      <c r="M111" s="17">
        <f t="shared" si="21"/>
        <v>1067</v>
      </c>
      <c r="N111" s="17">
        <f t="shared" si="22"/>
        <v>1319</v>
      </c>
      <c r="O111" s="17">
        <f t="shared" si="23"/>
        <v>60269</v>
      </c>
      <c r="P111" s="17">
        <f t="shared" si="24"/>
        <v>62655</v>
      </c>
      <c r="Q111" s="17">
        <f t="shared" si="25"/>
        <v>94257</v>
      </c>
    </row>
    <row r="112" spans="1:17" s="18" customFormat="1" ht="25.05" customHeight="1" x14ac:dyDescent="0.3">
      <c r="A112" s="30">
        <v>22302</v>
      </c>
      <c r="B112" s="31" t="s">
        <v>159</v>
      </c>
      <c r="C112" s="46">
        <v>21102.43</v>
      </c>
      <c r="D112" s="15">
        <f t="shared" si="13"/>
        <v>5.5684894529512373E-4</v>
      </c>
      <c r="E112" s="17">
        <f t="shared" si="14"/>
        <v>18200</v>
      </c>
      <c r="F112" s="17">
        <f t="shared" si="15"/>
        <v>148652</v>
      </c>
      <c r="G112" s="17">
        <f t="shared" si="16"/>
        <v>-91028</v>
      </c>
      <c r="H112" s="17">
        <f t="shared" si="17"/>
        <v>2550</v>
      </c>
      <c r="I112" s="17">
        <f t="shared" si="18"/>
        <v>7844</v>
      </c>
      <c r="J112" s="32">
        <f t="shared" si="19"/>
        <v>30563</v>
      </c>
      <c r="K112" s="32">
        <f t="shared" si="20"/>
        <v>40957</v>
      </c>
      <c r="L112" s="32"/>
      <c r="M112" s="17">
        <f t="shared" si="21"/>
        <v>308</v>
      </c>
      <c r="N112" s="17">
        <f t="shared" si="22"/>
        <v>381</v>
      </c>
      <c r="O112" s="17">
        <f t="shared" si="23"/>
        <v>17409</v>
      </c>
      <c r="P112" s="17">
        <f t="shared" si="24"/>
        <v>18098</v>
      </c>
      <c r="Q112" s="17">
        <f t="shared" si="25"/>
        <v>27226</v>
      </c>
    </row>
    <row r="113" spans="1:17" s="18" customFormat="1" ht="25.05" customHeight="1" x14ac:dyDescent="0.3">
      <c r="A113" s="30">
        <v>22303</v>
      </c>
      <c r="B113" s="31" t="s">
        <v>160</v>
      </c>
      <c r="C113" s="46">
        <v>16159.15</v>
      </c>
      <c r="D113" s="15">
        <f t="shared" si="13"/>
        <v>4.2640613589836325E-4</v>
      </c>
      <c r="E113" s="17">
        <f t="shared" si="14"/>
        <v>13937</v>
      </c>
      <c r="F113" s="17">
        <f t="shared" si="15"/>
        <v>113830</v>
      </c>
      <c r="G113" s="17">
        <f t="shared" si="16"/>
        <v>-69705</v>
      </c>
      <c r="H113" s="17">
        <f t="shared" si="17"/>
        <v>1953</v>
      </c>
      <c r="I113" s="17">
        <f t="shared" si="18"/>
        <v>6006</v>
      </c>
      <c r="J113" s="32">
        <f t="shared" si="19"/>
        <v>23404</v>
      </c>
      <c r="K113" s="32">
        <f t="shared" si="20"/>
        <v>31363</v>
      </c>
      <c r="L113" s="32"/>
      <c r="M113" s="17">
        <f t="shared" si="21"/>
        <v>236</v>
      </c>
      <c r="N113" s="17">
        <f t="shared" si="22"/>
        <v>292</v>
      </c>
      <c r="O113" s="17">
        <f t="shared" si="23"/>
        <v>13331</v>
      </c>
      <c r="P113" s="17">
        <f t="shared" si="24"/>
        <v>13859</v>
      </c>
      <c r="Q113" s="17">
        <f t="shared" si="25"/>
        <v>20848</v>
      </c>
    </row>
    <row r="114" spans="1:17" s="18" customFormat="1" ht="25.05" customHeight="1" x14ac:dyDescent="0.3">
      <c r="A114" s="30">
        <v>22306</v>
      </c>
      <c r="B114" s="31" t="s">
        <v>161</v>
      </c>
      <c r="C114" s="46">
        <v>14985.69</v>
      </c>
      <c r="D114" s="15">
        <f t="shared" si="13"/>
        <v>3.9544098338531073E-4</v>
      </c>
      <c r="E114" s="17">
        <f t="shared" si="14"/>
        <v>12925</v>
      </c>
      <c r="F114" s="17">
        <f t="shared" si="15"/>
        <v>105564</v>
      </c>
      <c r="G114" s="17">
        <f t="shared" si="16"/>
        <v>-64643</v>
      </c>
      <c r="H114" s="17">
        <f t="shared" si="17"/>
        <v>1811</v>
      </c>
      <c r="I114" s="17">
        <f t="shared" si="18"/>
        <v>5570</v>
      </c>
      <c r="J114" s="32">
        <f t="shared" si="19"/>
        <v>21704</v>
      </c>
      <c r="K114" s="32">
        <f t="shared" si="20"/>
        <v>29085</v>
      </c>
      <c r="L114" s="32"/>
      <c r="M114" s="17">
        <f t="shared" si="21"/>
        <v>219</v>
      </c>
      <c r="N114" s="17">
        <f t="shared" si="22"/>
        <v>271</v>
      </c>
      <c r="O114" s="17">
        <f t="shared" si="23"/>
        <v>12363</v>
      </c>
      <c r="P114" s="17">
        <f t="shared" si="24"/>
        <v>12853</v>
      </c>
      <c r="Q114" s="17">
        <f t="shared" si="25"/>
        <v>19334</v>
      </c>
    </row>
    <row r="115" spans="1:17" s="18" customFormat="1" ht="25.05" customHeight="1" x14ac:dyDescent="0.3">
      <c r="A115" s="30">
        <v>22308</v>
      </c>
      <c r="B115" s="31" t="s">
        <v>162</v>
      </c>
      <c r="C115" s="46">
        <v>10959.48</v>
      </c>
      <c r="D115" s="15">
        <f t="shared" si="13"/>
        <v>2.8919773120834907E-4</v>
      </c>
      <c r="E115" s="17">
        <f t="shared" si="14"/>
        <v>9452</v>
      </c>
      <c r="F115" s="17">
        <f t="shared" si="15"/>
        <v>77202</v>
      </c>
      <c r="G115" s="17">
        <f t="shared" si="16"/>
        <v>-47275</v>
      </c>
      <c r="H115" s="17">
        <f t="shared" si="17"/>
        <v>1325</v>
      </c>
      <c r="I115" s="17">
        <f t="shared" si="18"/>
        <v>4074</v>
      </c>
      <c r="J115" s="32">
        <f t="shared" si="19"/>
        <v>15873</v>
      </c>
      <c r="K115" s="32">
        <f t="shared" si="20"/>
        <v>21272</v>
      </c>
      <c r="L115" s="32"/>
      <c r="M115" s="17">
        <f t="shared" si="21"/>
        <v>160</v>
      </c>
      <c r="N115" s="17">
        <f t="shared" si="22"/>
        <v>198</v>
      </c>
      <c r="O115" s="17">
        <f t="shared" si="23"/>
        <v>9041</v>
      </c>
      <c r="P115" s="17">
        <f t="shared" si="24"/>
        <v>9399</v>
      </c>
      <c r="Q115" s="17">
        <f t="shared" si="25"/>
        <v>14140</v>
      </c>
    </row>
    <row r="116" spans="1:17" s="18" customFormat="1" ht="25.05" customHeight="1" x14ac:dyDescent="0.3">
      <c r="A116" s="30">
        <v>22311</v>
      </c>
      <c r="B116" s="31" t="s">
        <v>163</v>
      </c>
      <c r="C116" s="46">
        <v>2351.5</v>
      </c>
      <c r="D116" s="15">
        <f t="shared" si="13"/>
        <v>6.2051161636905486E-5</v>
      </c>
      <c r="E116" s="17">
        <f t="shared" si="14"/>
        <v>2028</v>
      </c>
      <c r="F116" s="17">
        <f t="shared" si="15"/>
        <v>16565</v>
      </c>
      <c r="G116" s="17">
        <f t="shared" si="16"/>
        <v>-10144</v>
      </c>
      <c r="H116" s="17">
        <f t="shared" si="17"/>
        <v>284</v>
      </c>
      <c r="I116" s="17">
        <f t="shared" si="18"/>
        <v>874</v>
      </c>
      <c r="J116" s="32">
        <f t="shared" si="19"/>
        <v>3406</v>
      </c>
      <c r="K116" s="32">
        <f t="shared" si="20"/>
        <v>4564</v>
      </c>
      <c r="L116" s="32"/>
      <c r="M116" s="17">
        <f t="shared" si="21"/>
        <v>34</v>
      </c>
      <c r="N116" s="17">
        <f t="shared" si="22"/>
        <v>42</v>
      </c>
      <c r="O116" s="17">
        <f t="shared" si="23"/>
        <v>1940</v>
      </c>
      <c r="P116" s="17">
        <f t="shared" si="24"/>
        <v>2016</v>
      </c>
      <c r="Q116" s="17">
        <f t="shared" si="25"/>
        <v>3034</v>
      </c>
    </row>
    <row r="117" spans="1:17" s="18" customFormat="1" ht="25.05" customHeight="1" x14ac:dyDescent="0.3">
      <c r="A117" s="30">
        <v>22324</v>
      </c>
      <c r="B117" s="31" t="s">
        <v>164</v>
      </c>
      <c r="C117" s="46">
        <v>14636.86</v>
      </c>
      <c r="D117" s="15">
        <f t="shared" si="13"/>
        <v>3.8623609003476776E-4</v>
      </c>
      <c r="E117" s="17">
        <f t="shared" si="14"/>
        <v>12624</v>
      </c>
      <c r="F117" s="17">
        <f t="shared" si="15"/>
        <v>103106</v>
      </c>
      <c r="G117" s="17">
        <f t="shared" si="16"/>
        <v>-63138</v>
      </c>
      <c r="H117" s="17">
        <f t="shared" si="17"/>
        <v>1769</v>
      </c>
      <c r="I117" s="17">
        <f t="shared" si="18"/>
        <v>5441</v>
      </c>
      <c r="J117" s="32">
        <f t="shared" si="19"/>
        <v>21199</v>
      </c>
      <c r="K117" s="32">
        <f t="shared" si="20"/>
        <v>28409</v>
      </c>
      <c r="L117" s="32"/>
      <c r="M117" s="17">
        <f t="shared" si="21"/>
        <v>214</v>
      </c>
      <c r="N117" s="17">
        <f t="shared" si="22"/>
        <v>264</v>
      </c>
      <c r="O117" s="17">
        <f t="shared" si="23"/>
        <v>12075</v>
      </c>
      <c r="P117" s="17">
        <f t="shared" si="24"/>
        <v>12553</v>
      </c>
      <c r="Q117" s="17">
        <f t="shared" si="25"/>
        <v>18884</v>
      </c>
    </row>
    <row r="118" spans="1:17" s="18" customFormat="1" ht="25.05" customHeight="1" x14ac:dyDescent="0.3">
      <c r="A118" s="30">
        <v>23201</v>
      </c>
      <c r="B118" s="31" t="s">
        <v>165</v>
      </c>
      <c r="C118" s="46">
        <v>92308.65</v>
      </c>
      <c r="D118" s="15">
        <f t="shared" si="13"/>
        <v>2.4358320057982288E-3</v>
      </c>
      <c r="E118" s="17">
        <f t="shared" si="14"/>
        <v>79612</v>
      </c>
      <c r="F118" s="17">
        <f t="shared" si="15"/>
        <v>650250</v>
      </c>
      <c r="G118" s="17">
        <f t="shared" si="16"/>
        <v>-398187</v>
      </c>
      <c r="H118" s="17">
        <f t="shared" si="17"/>
        <v>11156</v>
      </c>
      <c r="I118" s="17">
        <f t="shared" si="18"/>
        <v>34312</v>
      </c>
      <c r="J118" s="32">
        <f t="shared" si="19"/>
        <v>133694</v>
      </c>
      <c r="K118" s="32">
        <f t="shared" si="20"/>
        <v>179162</v>
      </c>
      <c r="L118" s="32"/>
      <c r="M118" s="17">
        <f t="shared" si="21"/>
        <v>1348</v>
      </c>
      <c r="N118" s="17">
        <f t="shared" si="22"/>
        <v>1667</v>
      </c>
      <c r="O118" s="17">
        <f t="shared" si="23"/>
        <v>76151</v>
      </c>
      <c r="P118" s="17">
        <f t="shared" si="24"/>
        <v>79166</v>
      </c>
      <c r="Q118" s="17">
        <f t="shared" si="25"/>
        <v>119096</v>
      </c>
    </row>
    <row r="119" spans="1:17" s="18" customFormat="1" ht="25.05" customHeight="1" x14ac:dyDescent="0.3">
      <c r="A119" s="30">
        <v>24201</v>
      </c>
      <c r="B119" s="31" t="s">
        <v>166</v>
      </c>
      <c r="C119" s="46">
        <v>28022.75</v>
      </c>
      <c r="D119" s="15">
        <f t="shared" si="13"/>
        <v>7.3946170094007786E-4</v>
      </c>
      <c r="E119" s="17">
        <f t="shared" si="14"/>
        <v>24168</v>
      </c>
      <c r="F119" s="17">
        <f t="shared" si="15"/>
        <v>197401</v>
      </c>
      <c r="G119" s="17">
        <f t="shared" si="16"/>
        <v>-120880</v>
      </c>
      <c r="H119" s="17">
        <f t="shared" si="17"/>
        <v>3387</v>
      </c>
      <c r="I119" s="17">
        <f t="shared" si="18"/>
        <v>10416</v>
      </c>
      <c r="J119" s="32">
        <f t="shared" si="19"/>
        <v>40586</v>
      </c>
      <c r="K119" s="32">
        <f t="shared" si="20"/>
        <v>54389</v>
      </c>
      <c r="L119" s="32"/>
      <c r="M119" s="17">
        <f t="shared" si="21"/>
        <v>409</v>
      </c>
      <c r="N119" s="17">
        <f t="shared" si="22"/>
        <v>506</v>
      </c>
      <c r="O119" s="17">
        <f t="shared" si="23"/>
        <v>23118</v>
      </c>
      <c r="P119" s="17">
        <f t="shared" si="24"/>
        <v>24033</v>
      </c>
      <c r="Q119" s="17">
        <f t="shared" si="25"/>
        <v>36155</v>
      </c>
    </row>
    <row r="120" spans="1:17" s="18" customFormat="1" ht="25.05" customHeight="1" x14ac:dyDescent="0.3">
      <c r="A120" s="30">
        <v>24204</v>
      </c>
      <c r="B120" s="31" t="s">
        <v>167</v>
      </c>
      <c r="C120" s="46">
        <v>61532.68</v>
      </c>
      <c r="D120" s="15">
        <f t="shared" si="13"/>
        <v>1.6237185935071151E-3</v>
      </c>
      <c r="E120" s="17">
        <f t="shared" si="14"/>
        <v>53069</v>
      </c>
      <c r="F120" s="17">
        <f t="shared" si="15"/>
        <v>433455</v>
      </c>
      <c r="G120" s="17">
        <f t="shared" si="16"/>
        <v>-265430</v>
      </c>
      <c r="H120" s="17">
        <f t="shared" si="17"/>
        <v>7437</v>
      </c>
      <c r="I120" s="17">
        <f t="shared" si="18"/>
        <v>22872</v>
      </c>
      <c r="J120" s="32">
        <f t="shared" si="19"/>
        <v>89120</v>
      </c>
      <c r="K120" s="32">
        <f t="shared" si="20"/>
        <v>119429</v>
      </c>
      <c r="L120" s="32"/>
      <c r="M120" s="17">
        <f t="shared" si="21"/>
        <v>898</v>
      </c>
      <c r="N120" s="17">
        <f t="shared" si="22"/>
        <v>1111</v>
      </c>
      <c r="O120" s="17">
        <f t="shared" si="23"/>
        <v>50762</v>
      </c>
      <c r="P120" s="17">
        <f t="shared" si="24"/>
        <v>52771</v>
      </c>
      <c r="Q120" s="17">
        <f t="shared" si="25"/>
        <v>79389</v>
      </c>
    </row>
    <row r="121" spans="1:17" s="18" customFormat="1" ht="25.05" customHeight="1" x14ac:dyDescent="0.3">
      <c r="A121" s="30">
        <v>24301</v>
      </c>
      <c r="B121" s="31" t="s">
        <v>168</v>
      </c>
      <c r="C121" s="46">
        <v>81309.460000000006</v>
      </c>
      <c r="D121" s="15">
        <f t="shared" si="13"/>
        <v>2.1455864108311721E-3</v>
      </c>
      <c r="E121" s="17">
        <f t="shared" si="14"/>
        <v>70126</v>
      </c>
      <c r="F121" s="17">
        <f t="shared" si="15"/>
        <v>572768</v>
      </c>
      <c r="G121" s="17">
        <f t="shared" si="16"/>
        <v>-350740</v>
      </c>
      <c r="H121" s="17">
        <f t="shared" si="17"/>
        <v>9827</v>
      </c>
      <c r="I121" s="17">
        <f t="shared" si="18"/>
        <v>30223</v>
      </c>
      <c r="J121" s="32">
        <f t="shared" si="19"/>
        <v>117763</v>
      </c>
      <c r="K121" s="32">
        <f t="shared" si="20"/>
        <v>157813</v>
      </c>
      <c r="L121" s="32"/>
      <c r="M121" s="17">
        <f t="shared" si="21"/>
        <v>1187</v>
      </c>
      <c r="N121" s="17">
        <f t="shared" si="22"/>
        <v>1468</v>
      </c>
      <c r="O121" s="17">
        <f t="shared" si="23"/>
        <v>67077</v>
      </c>
      <c r="P121" s="17">
        <f t="shared" si="24"/>
        <v>69732</v>
      </c>
      <c r="Q121" s="17">
        <f t="shared" si="25"/>
        <v>104905</v>
      </c>
    </row>
    <row r="122" spans="1:17" s="18" customFormat="1" ht="25.05" customHeight="1" x14ac:dyDescent="0.3">
      <c r="A122" s="30">
        <v>24303</v>
      </c>
      <c r="B122" s="31" t="s">
        <v>169</v>
      </c>
      <c r="C122" s="46">
        <v>2666.16</v>
      </c>
      <c r="D122" s="15">
        <f t="shared" si="13"/>
        <v>7.0354380229577679E-5</v>
      </c>
      <c r="E122" s="17">
        <f t="shared" si="14"/>
        <v>2299</v>
      </c>
      <c r="F122" s="17">
        <f t="shared" si="15"/>
        <v>18781</v>
      </c>
      <c r="G122" s="17">
        <f t="shared" si="16"/>
        <v>-11501</v>
      </c>
      <c r="H122" s="17">
        <f t="shared" si="17"/>
        <v>322</v>
      </c>
      <c r="I122" s="17">
        <f t="shared" si="18"/>
        <v>991</v>
      </c>
      <c r="J122" s="32">
        <f t="shared" si="19"/>
        <v>3861</v>
      </c>
      <c r="K122" s="32">
        <f t="shared" si="20"/>
        <v>5174</v>
      </c>
      <c r="L122" s="32"/>
      <c r="M122" s="17">
        <f t="shared" si="21"/>
        <v>39</v>
      </c>
      <c r="N122" s="17">
        <f t="shared" si="22"/>
        <v>48</v>
      </c>
      <c r="O122" s="17">
        <f t="shared" si="23"/>
        <v>2199</v>
      </c>
      <c r="P122" s="17">
        <f t="shared" si="24"/>
        <v>2286</v>
      </c>
      <c r="Q122" s="17">
        <f t="shared" si="25"/>
        <v>3440</v>
      </c>
    </row>
    <row r="123" spans="1:17" s="18" customFormat="1" ht="25.05" customHeight="1" x14ac:dyDescent="0.3">
      <c r="A123" s="30">
        <v>24305</v>
      </c>
      <c r="B123" s="31" t="s">
        <v>509</v>
      </c>
      <c r="C123" s="46">
        <v>245.37</v>
      </c>
      <c r="D123" s="15">
        <f t="shared" si="13"/>
        <v>6.4748005659568352E-6</v>
      </c>
      <c r="E123" s="17">
        <f t="shared" si="14"/>
        <v>212</v>
      </c>
      <c r="F123" s="17">
        <f t="shared" si="15"/>
        <v>1728</v>
      </c>
      <c r="G123" s="17">
        <f t="shared" si="16"/>
        <v>-1058</v>
      </c>
      <c r="H123" s="17">
        <f t="shared" si="17"/>
        <v>30</v>
      </c>
      <c r="I123" s="17">
        <f t="shared" si="18"/>
        <v>91</v>
      </c>
      <c r="J123" s="32">
        <f t="shared" si="19"/>
        <v>355</v>
      </c>
      <c r="K123" s="32">
        <f t="shared" si="20"/>
        <v>476</v>
      </c>
      <c r="L123" s="32"/>
      <c r="M123" s="17">
        <f t="shared" si="21"/>
        <v>4</v>
      </c>
      <c r="N123" s="17">
        <f t="shared" si="22"/>
        <v>4</v>
      </c>
      <c r="O123" s="17">
        <f t="shared" si="23"/>
        <v>202</v>
      </c>
      <c r="P123" s="17">
        <f t="shared" si="24"/>
        <v>210</v>
      </c>
      <c r="Q123" s="17">
        <f t="shared" si="25"/>
        <v>317</v>
      </c>
    </row>
    <row r="124" spans="1:17" s="18" customFormat="1" ht="25.05" customHeight="1" x14ac:dyDescent="0.3">
      <c r="A124" s="30">
        <v>25201</v>
      </c>
      <c r="B124" s="31" t="s">
        <v>170</v>
      </c>
      <c r="C124" s="46">
        <v>227046.1</v>
      </c>
      <c r="D124" s="15">
        <f t="shared" si="13"/>
        <v>5.9912712099209038E-3</v>
      </c>
      <c r="E124" s="17">
        <f t="shared" si="14"/>
        <v>195818</v>
      </c>
      <c r="F124" s="17">
        <f t="shared" si="15"/>
        <v>1599381</v>
      </c>
      <c r="G124" s="17">
        <f t="shared" si="16"/>
        <v>-979396</v>
      </c>
      <c r="H124" s="17">
        <f t="shared" si="17"/>
        <v>27440</v>
      </c>
      <c r="I124" s="17">
        <f t="shared" si="18"/>
        <v>84395</v>
      </c>
      <c r="J124" s="32">
        <f t="shared" si="19"/>
        <v>328839</v>
      </c>
      <c r="K124" s="32">
        <f t="shared" si="20"/>
        <v>440674</v>
      </c>
      <c r="L124" s="32"/>
      <c r="M124" s="17">
        <f t="shared" si="21"/>
        <v>3315</v>
      </c>
      <c r="N124" s="17">
        <f t="shared" si="22"/>
        <v>4100</v>
      </c>
      <c r="O124" s="17">
        <f t="shared" si="23"/>
        <v>187303</v>
      </c>
      <c r="P124" s="17">
        <f t="shared" si="24"/>
        <v>194718</v>
      </c>
      <c r="Q124" s="17">
        <f t="shared" si="25"/>
        <v>292933</v>
      </c>
    </row>
    <row r="125" spans="1:17" s="18" customFormat="1" ht="25.05" customHeight="1" x14ac:dyDescent="0.3">
      <c r="A125" s="30">
        <v>25301</v>
      </c>
      <c r="B125" s="31" t="s">
        <v>171</v>
      </c>
      <c r="C125" s="46">
        <v>6433.92</v>
      </c>
      <c r="D125" s="15">
        <f t="shared" si="13"/>
        <v>1.6977767802633166E-4</v>
      </c>
      <c r="E125" s="17">
        <f t="shared" si="14"/>
        <v>5549</v>
      </c>
      <c r="F125" s="17">
        <f t="shared" si="15"/>
        <v>45322</v>
      </c>
      <c r="G125" s="17">
        <f t="shared" si="16"/>
        <v>-27754</v>
      </c>
      <c r="H125" s="17">
        <f t="shared" si="17"/>
        <v>778</v>
      </c>
      <c r="I125" s="17">
        <f t="shared" si="18"/>
        <v>2392</v>
      </c>
      <c r="J125" s="32">
        <f t="shared" si="19"/>
        <v>9318</v>
      </c>
      <c r="K125" s="32">
        <f t="shared" si="20"/>
        <v>12488</v>
      </c>
      <c r="L125" s="32"/>
      <c r="M125" s="17">
        <f t="shared" si="21"/>
        <v>94</v>
      </c>
      <c r="N125" s="17">
        <f t="shared" si="22"/>
        <v>116</v>
      </c>
      <c r="O125" s="17">
        <f t="shared" si="23"/>
        <v>5308</v>
      </c>
      <c r="P125" s="17">
        <f t="shared" si="24"/>
        <v>5518</v>
      </c>
      <c r="Q125" s="17">
        <f t="shared" si="25"/>
        <v>8301</v>
      </c>
    </row>
    <row r="126" spans="1:17" s="18" customFormat="1" ht="25.05" customHeight="1" x14ac:dyDescent="0.3">
      <c r="A126" s="30">
        <v>25303</v>
      </c>
      <c r="B126" s="31" t="s">
        <v>172</v>
      </c>
      <c r="C126" s="46">
        <v>162.33000000000001</v>
      </c>
      <c r="D126" s="15">
        <f t="shared" si="13"/>
        <v>4.2835488277775321E-6</v>
      </c>
      <c r="E126" s="17">
        <f t="shared" si="14"/>
        <v>140</v>
      </c>
      <c r="F126" s="17">
        <f t="shared" si="15"/>
        <v>1144</v>
      </c>
      <c r="G126" s="17">
        <f t="shared" si="16"/>
        <v>-700</v>
      </c>
      <c r="H126" s="17">
        <f t="shared" si="17"/>
        <v>20</v>
      </c>
      <c r="I126" s="17">
        <f t="shared" si="18"/>
        <v>60</v>
      </c>
      <c r="J126" s="32">
        <f t="shared" si="19"/>
        <v>235</v>
      </c>
      <c r="K126" s="32">
        <f t="shared" si="20"/>
        <v>315</v>
      </c>
      <c r="L126" s="32"/>
      <c r="M126" s="17">
        <f t="shared" si="21"/>
        <v>2</v>
      </c>
      <c r="N126" s="17">
        <f t="shared" si="22"/>
        <v>3</v>
      </c>
      <c r="O126" s="17">
        <f t="shared" si="23"/>
        <v>134</v>
      </c>
      <c r="P126" s="17">
        <f t="shared" si="24"/>
        <v>139</v>
      </c>
      <c r="Q126" s="17">
        <f t="shared" si="25"/>
        <v>209</v>
      </c>
    </row>
    <row r="127" spans="1:17" s="18" customFormat="1" ht="25.05" customHeight="1" x14ac:dyDescent="0.3">
      <c r="A127" s="30">
        <v>25305</v>
      </c>
      <c r="B127" s="31" t="s">
        <v>173</v>
      </c>
      <c r="C127" s="46">
        <v>11295.22</v>
      </c>
      <c r="D127" s="15">
        <f t="shared" si="13"/>
        <v>2.9805720686557833E-4</v>
      </c>
      <c r="E127" s="17">
        <f t="shared" si="14"/>
        <v>9742</v>
      </c>
      <c r="F127" s="17">
        <f t="shared" si="15"/>
        <v>79567</v>
      </c>
      <c r="G127" s="17">
        <f t="shared" si="16"/>
        <v>-48724</v>
      </c>
      <c r="H127" s="17">
        <f t="shared" si="17"/>
        <v>1365</v>
      </c>
      <c r="I127" s="17">
        <f t="shared" si="18"/>
        <v>4199</v>
      </c>
      <c r="J127" s="32">
        <f t="shared" si="19"/>
        <v>16359</v>
      </c>
      <c r="K127" s="32">
        <f t="shared" si="20"/>
        <v>21923</v>
      </c>
      <c r="L127" s="32"/>
      <c r="M127" s="17">
        <f t="shared" si="21"/>
        <v>165</v>
      </c>
      <c r="N127" s="17">
        <f t="shared" si="22"/>
        <v>204</v>
      </c>
      <c r="O127" s="17">
        <f t="shared" si="23"/>
        <v>9318</v>
      </c>
      <c r="P127" s="17">
        <f t="shared" si="24"/>
        <v>9687</v>
      </c>
      <c r="Q127" s="17">
        <f t="shared" si="25"/>
        <v>14573</v>
      </c>
    </row>
    <row r="128" spans="1:17" s="18" customFormat="1" ht="25.05" customHeight="1" x14ac:dyDescent="0.3">
      <c r="A128" s="30">
        <v>25306</v>
      </c>
      <c r="B128" s="31" t="s">
        <v>174</v>
      </c>
      <c r="C128" s="46">
        <v>81.260000000000005</v>
      </c>
      <c r="D128" s="15">
        <f t="shared" si="13"/>
        <v>2.1442812649861532E-6</v>
      </c>
      <c r="E128" s="17">
        <f t="shared" si="14"/>
        <v>70</v>
      </c>
      <c r="F128" s="17">
        <f t="shared" si="15"/>
        <v>572</v>
      </c>
      <c r="G128" s="17">
        <f t="shared" si="16"/>
        <v>-351</v>
      </c>
      <c r="H128" s="17">
        <f t="shared" si="17"/>
        <v>10</v>
      </c>
      <c r="I128" s="17">
        <f t="shared" si="18"/>
        <v>30</v>
      </c>
      <c r="J128" s="32">
        <f t="shared" si="19"/>
        <v>118</v>
      </c>
      <c r="K128" s="32">
        <f t="shared" si="20"/>
        <v>158</v>
      </c>
      <c r="L128" s="32"/>
      <c r="M128" s="17">
        <f t="shared" si="21"/>
        <v>1</v>
      </c>
      <c r="N128" s="17">
        <f t="shared" si="22"/>
        <v>1</v>
      </c>
      <c r="O128" s="17">
        <f t="shared" si="23"/>
        <v>67</v>
      </c>
      <c r="P128" s="17">
        <f t="shared" si="24"/>
        <v>69</v>
      </c>
      <c r="Q128" s="17">
        <f t="shared" si="25"/>
        <v>105</v>
      </c>
    </row>
    <row r="129" spans="1:17" s="18" customFormat="1" ht="25.05" customHeight="1" x14ac:dyDescent="0.3">
      <c r="A129" s="30">
        <v>25308</v>
      </c>
      <c r="B129" s="31" t="s">
        <v>175</v>
      </c>
      <c r="C129" s="46">
        <v>71820.850000000006</v>
      </c>
      <c r="D129" s="15">
        <f t="shared" si="13"/>
        <v>1.8952018593450747E-3</v>
      </c>
      <c r="E129" s="17">
        <f t="shared" si="14"/>
        <v>61943</v>
      </c>
      <c r="F129" s="17">
        <f t="shared" si="15"/>
        <v>505928</v>
      </c>
      <c r="G129" s="17">
        <f t="shared" si="16"/>
        <v>-309810</v>
      </c>
      <c r="H129" s="17">
        <f t="shared" si="17"/>
        <v>8680</v>
      </c>
      <c r="I129" s="17">
        <f t="shared" si="18"/>
        <v>26696</v>
      </c>
      <c r="J129" s="32">
        <f t="shared" si="19"/>
        <v>104021</v>
      </c>
      <c r="K129" s="32">
        <f t="shared" si="20"/>
        <v>139397</v>
      </c>
      <c r="L129" s="32"/>
      <c r="M129" s="17">
        <f t="shared" si="21"/>
        <v>1049</v>
      </c>
      <c r="N129" s="17">
        <f t="shared" si="22"/>
        <v>1297</v>
      </c>
      <c r="O129" s="17">
        <f t="shared" si="23"/>
        <v>59249</v>
      </c>
      <c r="P129" s="17">
        <f t="shared" si="24"/>
        <v>61595</v>
      </c>
      <c r="Q129" s="17">
        <f t="shared" si="25"/>
        <v>92663</v>
      </c>
    </row>
    <row r="130" spans="1:17" s="18" customFormat="1" ht="25.05" customHeight="1" x14ac:dyDescent="0.3">
      <c r="A130" s="30">
        <v>25312</v>
      </c>
      <c r="B130" s="31" t="s">
        <v>176</v>
      </c>
      <c r="C130" s="46">
        <v>53673.72</v>
      </c>
      <c r="D130" s="15">
        <f t="shared" si="13"/>
        <v>1.4163370935037238E-3</v>
      </c>
      <c r="E130" s="17">
        <f t="shared" si="14"/>
        <v>46291</v>
      </c>
      <c r="F130" s="17">
        <f t="shared" si="15"/>
        <v>378094</v>
      </c>
      <c r="G130" s="17">
        <f t="shared" si="16"/>
        <v>-231529</v>
      </c>
      <c r="H130" s="17">
        <f t="shared" si="17"/>
        <v>6487</v>
      </c>
      <c r="I130" s="17">
        <f t="shared" si="18"/>
        <v>19951</v>
      </c>
      <c r="J130" s="32">
        <f t="shared" si="19"/>
        <v>77738</v>
      </c>
      <c r="K130" s="32">
        <f t="shared" si="20"/>
        <v>104176</v>
      </c>
      <c r="L130" s="32"/>
      <c r="M130" s="17">
        <f t="shared" si="21"/>
        <v>784</v>
      </c>
      <c r="N130" s="17">
        <f t="shared" si="22"/>
        <v>969</v>
      </c>
      <c r="O130" s="17">
        <f t="shared" si="23"/>
        <v>44278</v>
      </c>
      <c r="P130" s="17">
        <f t="shared" si="24"/>
        <v>46031</v>
      </c>
      <c r="Q130" s="17">
        <f t="shared" si="25"/>
        <v>69249</v>
      </c>
    </row>
    <row r="131" spans="1:17" s="18" customFormat="1" ht="25.05" customHeight="1" x14ac:dyDescent="0.3">
      <c r="A131" s="30">
        <v>25314</v>
      </c>
      <c r="B131" s="31" t="s">
        <v>177</v>
      </c>
      <c r="C131" s="46">
        <v>12182.73</v>
      </c>
      <c r="D131" s="15">
        <f t="shared" si="13"/>
        <v>3.2147673757549543E-4</v>
      </c>
      <c r="E131" s="17">
        <f t="shared" si="14"/>
        <v>10507</v>
      </c>
      <c r="F131" s="17">
        <f t="shared" si="15"/>
        <v>85819</v>
      </c>
      <c r="G131" s="17">
        <f t="shared" si="16"/>
        <v>-52552</v>
      </c>
      <c r="H131" s="17">
        <f t="shared" si="17"/>
        <v>1472</v>
      </c>
      <c r="I131" s="17">
        <f t="shared" si="18"/>
        <v>4528</v>
      </c>
      <c r="J131" s="32">
        <f t="shared" si="19"/>
        <v>17645</v>
      </c>
      <c r="K131" s="32">
        <f t="shared" si="20"/>
        <v>23645</v>
      </c>
      <c r="L131" s="32"/>
      <c r="M131" s="17">
        <f t="shared" si="21"/>
        <v>178</v>
      </c>
      <c r="N131" s="17">
        <f t="shared" si="22"/>
        <v>220</v>
      </c>
      <c r="O131" s="17">
        <f t="shared" si="23"/>
        <v>10050</v>
      </c>
      <c r="P131" s="17">
        <f t="shared" si="24"/>
        <v>10448</v>
      </c>
      <c r="Q131" s="17">
        <f t="shared" si="25"/>
        <v>15718</v>
      </c>
    </row>
    <row r="132" spans="1:17" s="18" customFormat="1" ht="25.05" customHeight="1" x14ac:dyDescent="0.3">
      <c r="A132" s="30">
        <v>25315</v>
      </c>
      <c r="B132" s="31" t="s">
        <v>178</v>
      </c>
      <c r="C132" s="46">
        <v>342598.88</v>
      </c>
      <c r="D132" s="15">
        <f t="shared" si="13"/>
        <v>9.0404671399118789E-3</v>
      </c>
      <c r="E132" s="17">
        <f t="shared" si="14"/>
        <v>295478</v>
      </c>
      <c r="F132" s="17">
        <f t="shared" si="15"/>
        <v>2413370</v>
      </c>
      <c r="G132" s="17">
        <f t="shared" si="16"/>
        <v>-1477850</v>
      </c>
      <c r="H132" s="17">
        <f>ROUND(D132*$H$9,0)-1</f>
        <v>41405</v>
      </c>
      <c r="I132" s="17">
        <f t="shared" si="18"/>
        <v>127346</v>
      </c>
      <c r="J132" s="32">
        <f t="shared" si="19"/>
        <v>496198</v>
      </c>
      <c r="K132" s="32">
        <f t="shared" si="20"/>
        <v>664949</v>
      </c>
      <c r="L132" s="32"/>
      <c r="M132" s="17">
        <f t="shared" si="21"/>
        <v>5002</v>
      </c>
      <c r="N132" s="17">
        <f t="shared" si="22"/>
        <v>6186</v>
      </c>
      <c r="O132" s="17">
        <f t="shared" si="23"/>
        <v>282629</v>
      </c>
      <c r="P132" s="17">
        <f t="shared" si="24"/>
        <v>293817</v>
      </c>
      <c r="Q132" s="17">
        <f t="shared" si="25"/>
        <v>442018</v>
      </c>
    </row>
    <row r="133" spans="1:17" s="18" customFormat="1" ht="25.05" customHeight="1" x14ac:dyDescent="0.3">
      <c r="A133" s="30">
        <v>25318</v>
      </c>
      <c r="B133" s="31" t="s">
        <v>179</v>
      </c>
      <c r="C133" s="46">
        <v>7214.96</v>
      </c>
      <c r="D133" s="15">
        <f t="shared" si="13"/>
        <v>1.9038768835373488E-4</v>
      </c>
      <c r="E133" s="17">
        <f t="shared" si="14"/>
        <v>6223</v>
      </c>
      <c r="F133" s="17">
        <f t="shared" si="15"/>
        <v>50824</v>
      </c>
      <c r="G133" s="17">
        <f t="shared" si="16"/>
        <v>-31123</v>
      </c>
      <c r="H133" s="17">
        <f t="shared" si="17"/>
        <v>872</v>
      </c>
      <c r="I133" s="17">
        <f t="shared" si="18"/>
        <v>2682</v>
      </c>
      <c r="J133" s="32">
        <f t="shared" si="19"/>
        <v>10450</v>
      </c>
      <c r="K133" s="32">
        <f t="shared" si="20"/>
        <v>14004</v>
      </c>
      <c r="L133" s="32"/>
      <c r="M133" s="17">
        <f t="shared" si="21"/>
        <v>105</v>
      </c>
      <c r="N133" s="17">
        <f t="shared" si="22"/>
        <v>130</v>
      </c>
      <c r="O133" s="17">
        <f t="shared" si="23"/>
        <v>5952</v>
      </c>
      <c r="P133" s="17">
        <f t="shared" si="24"/>
        <v>6187</v>
      </c>
      <c r="Q133" s="17">
        <f t="shared" si="25"/>
        <v>9309</v>
      </c>
    </row>
    <row r="134" spans="1:17" s="18" customFormat="1" ht="25.05" customHeight="1" x14ac:dyDescent="0.3">
      <c r="A134" s="30">
        <v>26201</v>
      </c>
      <c r="B134" s="31" t="s">
        <v>180</v>
      </c>
      <c r="C134" s="46">
        <v>38423.26</v>
      </c>
      <c r="D134" s="15">
        <f t="shared" si="13"/>
        <v>1.0139093841704636E-3</v>
      </c>
      <c r="E134" s="17">
        <f t="shared" si="14"/>
        <v>33139</v>
      </c>
      <c r="F134" s="17">
        <f t="shared" si="15"/>
        <v>270665</v>
      </c>
      <c r="G134" s="17">
        <f t="shared" si="16"/>
        <v>-165744</v>
      </c>
      <c r="H134" s="17">
        <f t="shared" si="17"/>
        <v>4644</v>
      </c>
      <c r="I134" s="17">
        <f t="shared" si="18"/>
        <v>14282</v>
      </c>
      <c r="J134" s="32">
        <f t="shared" si="19"/>
        <v>55650</v>
      </c>
      <c r="K134" s="32">
        <f t="shared" si="20"/>
        <v>74576</v>
      </c>
      <c r="L134" s="32"/>
      <c r="M134" s="17">
        <f t="shared" si="21"/>
        <v>561</v>
      </c>
      <c r="N134" s="17">
        <f t="shared" si="22"/>
        <v>694</v>
      </c>
      <c r="O134" s="17">
        <f t="shared" si="23"/>
        <v>31698</v>
      </c>
      <c r="P134" s="17">
        <f t="shared" si="24"/>
        <v>32953</v>
      </c>
      <c r="Q134" s="17">
        <f t="shared" si="25"/>
        <v>49573</v>
      </c>
    </row>
    <row r="135" spans="1:17" s="18" customFormat="1" ht="25.05" customHeight="1" x14ac:dyDescent="0.3">
      <c r="A135" s="30">
        <v>26203</v>
      </c>
      <c r="B135" s="31" t="s">
        <v>181</v>
      </c>
      <c r="C135" s="46">
        <v>41693.15</v>
      </c>
      <c r="D135" s="15">
        <f t="shared" si="13"/>
        <v>1.1001949350634684E-3</v>
      </c>
      <c r="E135" s="17">
        <f t="shared" si="14"/>
        <v>35959</v>
      </c>
      <c r="F135" s="17">
        <f t="shared" si="15"/>
        <v>293699</v>
      </c>
      <c r="G135" s="17">
        <f t="shared" si="16"/>
        <v>-179849</v>
      </c>
      <c r="H135" s="17">
        <f t="shared" si="17"/>
        <v>5039</v>
      </c>
      <c r="I135" s="17">
        <f t="shared" si="18"/>
        <v>15498</v>
      </c>
      <c r="J135" s="32">
        <f t="shared" si="19"/>
        <v>60386</v>
      </c>
      <c r="K135" s="32">
        <f t="shared" si="20"/>
        <v>80923</v>
      </c>
      <c r="L135" s="32"/>
      <c r="M135" s="17">
        <f t="shared" si="21"/>
        <v>609</v>
      </c>
      <c r="N135" s="17">
        <f t="shared" si="22"/>
        <v>753</v>
      </c>
      <c r="O135" s="17">
        <f t="shared" si="23"/>
        <v>34395</v>
      </c>
      <c r="P135" s="17">
        <f t="shared" si="24"/>
        <v>35757</v>
      </c>
      <c r="Q135" s="17">
        <f t="shared" si="25"/>
        <v>53792</v>
      </c>
    </row>
    <row r="136" spans="1:17" s="18" customFormat="1" ht="25.05" customHeight="1" x14ac:dyDescent="0.3">
      <c r="A136" s="30">
        <v>26301</v>
      </c>
      <c r="B136" s="31" t="s">
        <v>182</v>
      </c>
      <c r="C136" s="46">
        <v>31449.25</v>
      </c>
      <c r="D136" s="15">
        <f t="shared" si="13"/>
        <v>8.2987986183689119E-4</v>
      </c>
      <c r="E136" s="17">
        <f t="shared" si="14"/>
        <v>27124</v>
      </c>
      <c r="F136" s="17">
        <f t="shared" si="15"/>
        <v>221538</v>
      </c>
      <c r="G136" s="17">
        <f t="shared" si="16"/>
        <v>-135661</v>
      </c>
      <c r="H136" s="17">
        <f t="shared" si="17"/>
        <v>3801</v>
      </c>
      <c r="I136" s="17">
        <f t="shared" si="18"/>
        <v>11690</v>
      </c>
      <c r="J136" s="32">
        <f t="shared" si="19"/>
        <v>45549</v>
      </c>
      <c r="K136" s="32">
        <f t="shared" si="20"/>
        <v>61040</v>
      </c>
      <c r="L136" s="32"/>
      <c r="M136" s="17">
        <f t="shared" si="21"/>
        <v>459</v>
      </c>
      <c r="N136" s="17">
        <f t="shared" si="22"/>
        <v>568</v>
      </c>
      <c r="O136" s="17">
        <f t="shared" si="23"/>
        <v>25944</v>
      </c>
      <c r="P136" s="17">
        <f t="shared" si="24"/>
        <v>26971</v>
      </c>
      <c r="Q136" s="17">
        <f t="shared" si="25"/>
        <v>40576</v>
      </c>
    </row>
    <row r="137" spans="1:17" s="18" customFormat="1" ht="25.05" customHeight="1" x14ac:dyDescent="0.3">
      <c r="A137" s="30">
        <v>27201</v>
      </c>
      <c r="B137" s="31" t="s">
        <v>183</v>
      </c>
      <c r="C137" s="46">
        <v>56311.55</v>
      </c>
      <c r="D137" s="15">
        <f t="shared" si="13"/>
        <v>1.4859439043481543E-3</v>
      </c>
      <c r="E137" s="17">
        <f t="shared" si="14"/>
        <v>48566</v>
      </c>
      <c r="F137" s="17">
        <f t="shared" si="15"/>
        <v>396676</v>
      </c>
      <c r="G137" s="17">
        <f t="shared" si="16"/>
        <v>-242908</v>
      </c>
      <c r="H137" s="17">
        <f t="shared" si="17"/>
        <v>6806</v>
      </c>
      <c r="I137" s="17">
        <f t="shared" si="18"/>
        <v>20931</v>
      </c>
      <c r="J137" s="32">
        <f t="shared" si="19"/>
        <v>81558</v>
      </c>
      <c r="K137" s="32">
        <f t="shared" si="20"/>
        <v>109295</v>
      </c>
      <c r="L137" s="32"/>
      <c r="M137" s="17">
        <f t="shared" si="21"/>
        <v>822</v>
      </c>
      <c r="N137" s="17">
        <f t="shared" si="22"/>
        <v>1017</v>
      </c>
      <c r="O137" s="17">
        <f t="shared" si="23"/>
        <v>46455</v>
      </c>
      <c r="P137" s="17">
        <f t="shared" si="24"/>
        <v>48294</v>
      </c>
      <c r="Q137" s="17">
        <f t="shared" si="25"/>
        <v>72653</v>
      </c>
    </row>
    <row r="138" spans="1:17" s="18" customFormat="1" ht="25.05" customHeight="1" x14ac:dyDescent="0.3">
      <c r="A138" s="30">
        <v>27204</v>
      </c>
      <c r="B138" s="31" t="s">
        <v>184</v>
      </c>
      <c r="C138" s="46">
        <v>51995.46</v>
      </c>
      <c r="D138" s="15">
        <f t="shared" si="13"/>
        <v>1.3720513258963442E-3</v>
      </c>
      <c r="E138" s="17">
        <f t="shared" si="14"/>
        <v>44844</v>
      </c>
      <c r="F138" s="17">
        <f t="shared" si="15"/>
        <v>366272</v>
      </c>
      <c r="G138" s="17">
        <f t="shared" si="16"/>
        <v>-224290</v>
      </c>
      <c r="H138" s="17">
        <f t="shared" si="17"/>
        <v>6284</v>
      </c>
      <c r="I138" s="17">
        <f t="shared" si="18"/>
        <v>19327</v>
      </c>
      <c r="J138" s="32">
        <f t="shared" si="19"/>
        <v>75307</v>
      </c>
      <c r="K138" s="32">
        <f t="shared" si="20"/>
        <v>100918</v>
      </c>
      <c r="L138" s="32"/>
      <c r="M138" s="17">
        <f t="shared" si="21"/>
        <v>759</v>
      </c>
      <c r="N138" s="17">
        <f t="shared" si="22"/>
        <v>939</v>
      </c>
      <c r="O138" s="17">
        <f t="shared" si="23"/>
        <v>42894</v>
      </c>
      <c r="P138" s="17">
        <f t="shared" si="24"/>
        <v>44592</v>
      </c>
      <c r="Q138" s="17">
        <f t="shared" si="25"/>
        <v>67084</v>
      </c>
    </row>
    <row r="139" spans="1:17" s="18" customFormat="1" ht="25.05" customHeight="1" x14ac:dyDescent="0.3">
      <c r="A139" s="30">
        <v>27301</v>
      </c>
      <c r="B139" s="31" t="s">
        <v>185</v>
      </c>
      <c r="C139" s="46">
        <v>18775.07</v>
      </c>
      <c r="D139" s="15">
        <f t="shared" si="13"/>
        <v>4.9543478771601741E-4</v>
      </c>
      <c r="E139" s="17">
        <f t="shared" si="14"/>
        <v>16193</v>
      </c>
      <c r="F139" s="17">
        <f t="shared" si="15"/>
        <v>132257</v>
      </c>
      <c r="G139" s="17">
        <f t="shared" si="16"/>
        <v>-80989</v>
      </c>
      <c r="H139" s="17">
        <f t="shared" si="17"/>
        <v>2269</v>
      </c>
      <c r="I139" s="17">
        <f t="shared" si="18"/>
        <v>6979</v>
      </c>
      <c r="J139" s="32">
        <f t="shared" si="19"/>
        <v>27193</v>
      </c>
      <c r="K139" s="32">
        <f t="shared" si="20"/>
        <v>36441</v>
      </c>
      <c r="L139" s="32"/>
      <c r="M139" s="17">
        <f t="shared" si="21"/>
        <v>274</v>
      </c>
      <c r="N139" s="17">
        <f t="shared" si="22"/>
        <v>339</v>
      </c>
      <c r="O139" s="17">
        <f t="shared" si="23"/>
        <v>15489</v>
      </c>
      <c r="P139" s="17">
        <f t="shared" si="24"/>
        <v>16102</v>
      </c>
      <c r="Q139" s="17">
        <f t="shared" si="25"/>
        <v>24223</v>
      </c>
    </row>
    <row r="140" spans="1:17" s="18" customFormat="1" ht="25.05" customHeight="1" x14ac:dyDescent="0.3">
      <c r="A140" s="30">
        <v>27302</v>
      </c>
      <c r="B140" s="31" t="s">
        <v>186</v>
      </c>
      <c r="C140" s="46">
        <v>15918.78</v>
      </c>
      <c r="D140" s="15">
        <f t="shared" ref="D140:D203" si="26">+C140/$C$9</f>
        <v>4.2006327486384786E-4</v>
      </c>
      <c r="E140" s="17">
        <f t="shared" ref="E140:E203" si="27">ROUND(D140*$E$9,0)</f>
        <v>13729</v>
      </c>
      <c r="F140" s="17">
        <f t="shared" ref="F140:F203" si="28">ROUND(D140*$F$9,0)</f>
        <v>112137</v>
      </c>
      <c r="G140" s="17">
        <f t="shared" ref="G140:G203" si="29">ROUND(D140*$G$9,0)</f>
        <v>-68668</v>
      </c>
      <c r="H140" s="17">
        <f t="shared" ref="H140:H203" si="30">ROUND(D140*$H$9,0)</f>
        <v>1924</v>
      </c>
      <c r="I140" s="17">
        <f t="shared" ref="I140:I203" si="31">ROUND(D140*$I$9,0)</f>
        <v>5917</v>
      </c>
      <c r="J140" s="32">
        <f t="shared" ref="J140:J203" si="32">ROUND(D140*$J$9,0)</f>
        <v>23056</v>
      </c>
      <c r="K140" s="32">
        <f t="shared" ref="K140:K203" si="33">ROUND(SUM(H140:J140),0)</f>
        <v>30897</v>
      </c>
      <c r="L140" s="32"/>
      <c r="M140" s="17">
        <f t="shared" ref="M140:M203" si="34">ROUND(D140*$M$9,0)</f>
        <v>232</v>
      </c>
      <c r="N140" s="17">
        <f t="shared" ref="N140:N203" si="35">ROUND(D140*$N$9,0)</f>
        <v>287</v>
      </c>
      <c r="O140" s="17">
        <f t="shared" ref="O140:O203" si="36">ROUND(D140*$O$9,0)</f>
        <v>13132</v>
      </c>
      <c r="P140" s="17">
        <f t="shared" ref="P140:P203" si="37">ROUND(SUM(M140:O140),0)</f>
        <v>13651</v>
      </c>
      <c r="Q140" s="17">
        <f t="shared" ref="Q140:Q203" si="38">ROUND(D140*$Q$9,0)</f>
        <v>20538</v>
      </c>
    </row>
    <row r="141" spans="1:17" s="18" customFormat="1" ht="25.05" customHeight="1" x14ac:dyDescent="0.3">
      <c r="A141" s="30">
        <v>28201</v>
      </c>
      <c r="B141" s="31" t="s">
        <v>187</v>
      </c>
      <c r="C141" s="46">
        <v>24822.15</v>
      </c>
      <c r="D141" s="15">
        <f t="shared" si="26"/>
        <v>6.5500456807378847E-4</v>
      </c>
      <c r="E141" s="17">
        <f t="shared" si="27"/>
        <v>21408</v>
      </c>
      <c r="F141" s="17">
        <f t="shared" si="28"/>
        <v>174855</v>
      </c>
      <c r="G141" s="17">
        <f t="shared" si="29"/>
        <v>-107074</v>
      </c>
      <c r="H141" s="17">
        <f t="shared" si="30"/>
        <v>3000</v>
      </c>
      <c r="I141" s="17">
        <f t="shared" si="31"/>
        <v>9227</v>
      </c>
      <c r="J141" s="32">
        <f t="shared" si="32"/>
        <v>35951</v>
      </c>
      <c r="K141" s="32">
        <f t="shared" si="33"/>
        <v>48178</v>
      </c>
      <c r="L141" s="32"/>
      <c r="M141" s="17">
        <f t="shared" si="34"/>
        <v>362</v>
      </c>
      <c r="N141" s="17">
        <f t="shared" si="35"/>
        <v>448</v>
      </c>
      <c r="O141" s="17">
        <f t="shared" si="36"/>
        <v>20477</v>
      </c>
      <c r="P141" s="17">
        <f t="shared" si="37"/>
        <v>21287</v>
      </c>
      <c r="Q141" s="17">
        <f t="shared" si="38"/>
        <v>32025</v>
      </c>
    </row>
    <row r="142" spans="1:17" s="18" customFormat="1" ht="25.05" customHeight="1" x14ac:dyDescent="0.3">
      <c r="A142" s="30">
        <v>28204</v>
      </c>
      <c r="B142" s="31" t="s">
        <v>188</v>
      </c>
      <c r="C142" s="46">
        <v>65785.929999999993</v>
      </c>
      <c r="D142" s="15">
        <f t="shared" si="26"/>
        <v>1.735952955927769E-3</v>
      </c>
      <c r="E142" s="17">
        <f t="shared" si="27"/>
        <v>56738</v>
      </c>
      <c r="F142" s="17">
        <f t="shared" si="28"/>
        <v>463416</v>
      </c>
      <c r="G142" s="17">
        <f t="shared" si="29"/>
        <v>-283777</v>
      </c>
      <c r="H142" s="17">
        <f t="shared" si="30"/>
        <v>7951</v>
      </c>
      <c r="I142" s="17">
        <f t="shared" si="31"/>
        <v>24453</v>
      </c>
      <c r="J142" s="32">
        <f t="shared" si="32"/>
        <v>95280</v>
      </c>
      <c r="K142" s="32">
        <f t="shared" si="33"/>
        <v>127684</v>
      </c>
      <c r="L142" s="32"/>
      <c r="M142" s="17">
        <f t="shared" si="34"/>
        <v>960</v>
      </c>
      <c r="N142" s="17">
        <f t="shared" si="35"/>
        <v>1188</v>
      </c>
      <c r="O142" s="17">
        <f t="shared" si="36"/>
        <v>54271</v>
      </c>
      <c r="P142" s="17">
        <f t="shared" si="37"/>
        <v>56419</v>
      </c>
      <c r="Q142" s="17">
        <f t="shared" si="38"/>
        <v>84877</v>
      </c>
    </row>
    <row r="143" spans="1:17" s="18" customFormat="1" ht="25.05" customHeight="1" x14ac:dyDescent="0.3">
      <c r="A143" s="30">
        <v>28301</v>
      </c>
      <c r="B143" s="31" t="s">
        <v>189</v>
      </c>
      <c r="C143" s="46">
        <v>2379.5300000000002</v>
      </c>
      <c r="D143" s="15">
        <f t="shared" si="26"/>
        <v>6.279081465016616E-5</v>
      </c>
      <c r="E143" s="17">
        <f t="shared" si="27"/>
        <v>2052</v>
      </c>
      <c r="F143" s="17">
        <f t="shared" si="28"/>
        <v>16762</v>
      </c>
      <c r="G143" s="17">
        <f t="shared" si="29"/>
        <v>-10264</v>
      </c>
      <c r="H143" s="17">
        <f t="shared" si="30"/>
        <v>288</v>
      </c>
      <c r="I143" s="17">
        <f t="shared" si="31"/>
        <v>884</v>
      </c>
      <c r="J143" s="32">
        <f t="shared" si="32"/>
        <v>3446</v>
      </c>
      <c r="K143" s="32">
        <f t="shared" si="33"/>
        <v>4618</v>
      </c>
      <c r="L143" s="32"/>
      <c r="M143" s="17">
        <f t="shared" si="34"/>
        <v>35</v>
      </c>
      <c r="N143" s="17">
        <f t="shared" si="35"/>
        <v>43</v>
      </c>
      <c r="O143" s="17">
        <f t="shared" si="36"/>
        <v>1963</v>
      </c>
      <c r="P143" s="17">
        <f t="shared" si="37"/>
        <v>2041</v>
      </c>
      <c r="Q143" s="17">
        <f t="shared" si="38"/>
        <v>3070</v>
      </c>
    </row>
    <row r="144" spans="1:17" s="18" customFormat="1" ht="25.05" customHeight="1" x14ac:dyDescent="0.3">
      <c r="A144" s="30">
        <v>28304</v>
      </c>
      <c r="B144" s="31" t="s">
        <v>190</v>
      </c>
      <c r="C144" s="46">
        <v>62801.91</v>
      </c>
      <c r="D144" s="15">
        <f t="shared" si="26"/>
        <v>1.6572109158053969E-3</v>
      </c>
      <c r="E144" s="17">
        <f t="shared" si="27"/>
        <v>54164</v>
      </c>
      <c r="F144" s="17">
        <f t="shared" si="28"/>
        <v>442396</v>
      </c>
      <c r="G144" s="17">
        <f t="shared" si="29"/>
        <v>-270905</v>
      </c>
      <c r="H144" s="17">
        <f t="shared" si="30"/>
        <v>7590</v>
      </c>
      <c r="I144" s="17">
        <f t="shared" si="31"/>
        <v>23344</v>
      </c>
      <c r="J144" s="32">
        <f t="shared" si="32"/>
        <v>90958</v>
      </c>
      <c r="K144" s="32">
        <f t="shared" si="33"/>
        <v>121892</v>
      </c>
      <c r="L144" s="32"/>
      <c r="M144" s="17">
        <f t="shared" si="34"/>
        <v>917</v>
      </c>
      <c r="N144" s="17">
        <f t="shared" si="35"/>
        <v>1134</v>
      </c>
      <c r="O144" s="17">
        <f t="shared" si="36"/>
        <v>51809</v>
      </c>
      <c r="P144" s="17">
        <f t="shared" si="37"/>
        <v>53860</v>
      </c>
      <c r="Q144" s="17">
        <f t="shared" si="38"/>
        <v>81027</v>
      </c>
    </row>
    <row r="145" spans="1:17" s="18" customFormat="1" ht="25.05" customHeight="1" x14ac:dyDescent="0.3">
      <c r="A145" s="30">
        <v>28312</v>
      </c>
      <c r="B145" s="31" t="s">
        <v>191</v>
      </c>
      <c r="C145" s="46">
        <v>222.98</v>
      </c>
      <c r="D145" s="15">
        <f t="shared" si="26"/>
        <v>5.883975344162102E-6</v>
      </c>
      <c r="E145" s="17">
        <f t="shared" si="27"/>
        <v>192</v>
      </c>
      <c r="F145" s="17">
        <f t="shared" si="28"/>
        <v>1571</v>
      </c>
      <c r="G145" s="17">
        <f t="shared" si="29"/>
        <v>-962</v>
      </c>
      <c r="H145" s="17">
        <f t="shared" si="30"/>
        <v>27</v>
      </c>
      <c r="I145" s="17">
        <f t="shared" si="31"/>
        <v>83</v>
      </c>
      <c r="J145" s="32">
        <f t="shared" si="32"/>
        <v>323</v>
      </c>
      <c r="K145" s="32">
        <f t="shared" si="33"/>
        <v>433</v>
      </c>
      <c r="L145" s="32"/>
      <c r="M145" s="17">
        <f t="shared" si="34"/>
        <v>3</v>
      </c>
      <c r="N145" s="17">
        <f t="shared" si="35"/>
        <v>4</v>
      </c>
      <c r="O145" s="17">
        <f t="shared" si="36"/>
        <v>184</v>
      </c>
      <c r="P145" s="17">
        <f t="shared" si="37"/>
        <v>191</v>
      </c>
      <c r="Q145" s="17">
        <f t="shared" si="38"/>
        <v>288</v>
      </c>
    </row>
    <row r="146" spans="1:17" s="18" customFormat="1" ht="25.05" customHeight="1" x14ac:dyDescent="0.3">
      <c r="A146" s="30">
        <v>29201</v>
      </c>
      <c r="B146" s="31" t="s">
        <v>192</v>
      </c>
      <c r="C146" s="46">
        <v>129571.36</v>
      </c>
      <c r="D146" s="15">
        <f t="shared" si="26"/>
        <v>3.4191169053258215E-3</v>
      </c>
      <c r="E146" s="17">
        <f t="shared" si="27"/>
        <v>111750</v>
      </c>
      <c r="F146" s="17">
        <f t="shared" si="28"/>
        <v>912740</v>
      </c>
      <c r="G146" s="17">
        <f t="shared" si="29"/>
        <v>-558925</v>
      </c>
      <c r="H146" s="17">
        <f t="shared" si="30"/>
        <v>15660</v>
      </c>
      <c r="I146" s="17">
        <f t="shared" si="31"/>
        <v>48163</v>
      </c>
      <c r="J146" s="32">
        <f t="shared" si="32"/>
        <v>187663</v>
      </c>
      <c r="K146" s="32">
        <f t="shared" si="33"/>
        <v>251486</v>
      </c>
      <c r="L146" s="32"/>
      <c r="M146" s="17">
        <f t="shared" si="34"/>
        <v>1892</v>
      </c>
      <c r="N146" s="17">
        <f t="shared" si="35"/>
        <v>2340</v>
      </c>
      <c r="O146" s="17">
        <f t="shared" si="36"/>
        <v>106891</v>
      </c>
      <c r="P146" s="17">
        <f t="shared" si="37"/>
        <v>111123</v>
      </c>
      <c r="Q146" s="17">
        <f t="shared" si="38"/>
        <v>167172</v>
      </c>
    </row>
    <row r="147" spans="1:17" s="18" customFormat="1" ht="25.05" customHeight="1" x14ac:dyDescent="0.3">
      <c r="A147" s="30">
        <v>29305</v>
      </c>
      <c r="B147" s="31" t="s">
        <v>193</v>
      </c>
      <c r="C147" s="46">
        <v>61452.95</v>
      </c>
      <c r="D147" s="15">
        <f t="shared" si="26"/>
        <v>1.62161468573875E-3</v>
      </c>
      <c r="E147" s="17">
        <f t="shared" si="27"/>
        <v>53001</v>
      </c>
      <c r="F147" s="17">
        <f t="shared" si="28"/>
        <v>432893</v>
      </c>
      <c r="G147" s="17">
        <f t="shared" si="29"/>
        <v>-265086</v>
      </c>
      <c r="H147" s="17">
        <f t="shared" si="30"/>
        <v>7427</v>
      </c>
      <c r="I147" s="17">
        <f t="shared" si="31"/>
        <v>22842</v>
      </c>
      <c r="J147" s="32">
        <f t="shared" si="32"/>
        <v>89005</v>
      </c>
      <c r="K147" s="32">
        <f t="shared" si="33"/>
        <v>119274</v>
      </c>
      <c r="L147" s="32"/>
      <c r="M147" s="17">
        <f t="shared" si="34"/>
        <v>897</v>
      </c>
      <c r="N147" s="17">
        <f t="shared" si="35"/>
        <v>1110</v>
      </c>
      <c r="O147" s="17">
        <f t="shared" si="36"/>
        <v>50696</v>
      </c>
      <c r="P147" s="17">
        <f t="shared" si="37"/>
        <v>52703</v>
      </c>
      <c r="Q147" s="17">
        <f t="shared" si="38"/>
        <v>79286</v>
      </c>
    </row>
    <row r="148" spans="1:17" s="18" customFormat="1" ht="25.05" customHeight="1" x14ac:dyDescent="0.3">
      <c r="A148" s="30">
        <v>30201</v>
      </c>
      <c r="B148" s="31" t="s">
        <v>194</v>
      </c>
      <c r="C148" s="46">
        <v>67132.88</v>
      </c>
      <c r="D148" s="15">
        <f t="shared" si="26"/>
        <v>1.7714961463027768E-3</v>
      </c>
      <c r="E148" s="17">
        <f t="shared" si="27"/>
        <v>57899</v>
      </c>
      <c r="F148" s="17">
        <f t="shared" si="28"/>
        <v>472904</v>
      </c>
      <c r="G148" s="17">
        <f t="shared" si="29"/>
        <v>-289587</v>
      </c>
      <c r="H148" s="17">
        <f t="shared" si="30"/>
        <v>8114</v>
      </c>
      <c r="I148" s="17">
        <f t="shared" si="31"/>
        <v>24954</v>
      </c>
      <c r="J148" s="32">
        <f t="shared" si="32"/>
        <v>97231</v>
      </c>
      <c r="K148" s="32">
        <f t="shared" si="33"/>
        <v>130299</v>
      </c>
      <c r="L148" s="32"/>
      <c r="M148" s="17">
        <f t="shared" si="34"/>
        <v>980</v>
      </c>
      <c r="N148" s="17">
        <f t="shared" si="35"/>
        <v>1212</v>
      </c>
      <c r="O148" s="17">
        <f t="shared" si="36"/>
        <v>55382</v>
      </c>
      <c r="P148" s="17">
        <f t="shared" si="37"/>
        <v>57574</v>
      </c>
      <c r="Q148" s="17">
        <f t="shared" si="38"/>
        <v>86614</v>
      </c>
    </row>
    <row r="149" spans="1:17" s="18" customFormat="1" ht="25.05" customHeight="1" x14ac:dyDescent="0.3">
      <c r="A149" s="30">
        <v>30204</v>
      </c>
      <c r="B149" s="31" t="s">
        <v>195</v>
      </c>
      <c r="C149" s="46">
        <v>67131.520000000004</v>
      </c>
      <c r="D149" s="15">
        <f t="shared" si="26"/>
        <v>1.7714602587502247E-3</v>
      </c>
      <c r="E149" s="17">
        <f t="shared" si="27"/>
        <v>57898</v>
      </c>
      <c r="F149" s="17">
        <f t="shared" si="28"/>
        <v>472895</v>
      </c>
      <c r="G149" s="17">
        <f t="shared" si="29"/>
        <v>-289581</v>
      </c>
      <c r="H149" s="17">
        <f t="shared" si="30"/>
        <v>8113</v>
      </c>
      <c r="I149" s="17">
        <f t="shared" si="31"/>
        <v>24953</v>
      </c>
      <c r="J149" s="32">
        <f t="shared" si="32"/>
        <v>97229</v>
      </c>
      <c r="K149" s="32">
        <f t="shared" si="33"/>
        <v>130295</v>
      </c>
      <c r="L149" s="32"/>
      <c r="M149" s="17">
        <f t="shared" si="34"/>
        <v>980</v>
      </c>
      <c r="N149" s="17">
        <f t="shared" si="35"/>
        <v>1212</v>
      </c>
      <c r="O149" s="17">
        <f t="shared" si="36"/>
        <v>55381</v>
      </c>
      <c r="P149" s="17">
        <f t="shared" si="37"/>
        <v>57573</v>
      </c>
      <c r="Q149" s="17">
        <f t="shared" si="38"/>
        <v>86613</v>
      </c>
    </row>
    <row r="150" spans="1:17" s="18" customFormat="1" ht="25.05" customHeight="1" x14ac:dyDescent="0.3">
      <c r="A150" s="30">
        <v>30301</v>
      </c>
      <c r="B150" s="31" t="s">
        <v>196</v>
      </c>
      <c r="C150" s="46">
        <v>67240.990000000005</v>
      </c>
      <c r="D150" s="15">
        <f t="shared" si="26"/>
        <v>1.7743489428516035E-3</v>
      </c>
      <c r="E150" s="17">
        <f t="shared" si="27"/>
        <v>57993</v>
      </c>
      <c r="F150" s="17">
        <f t="shared" si="28"/>
        <v>473666</v>
      </c>
      <c r="G150" s="17">
        <f t="shared" si="29"/>
        <v>-290054</v>
      </c>
      <c r="H150" s="17">
        <f t="shared" si="30"/>
        <v>8127</v>
      </c>
      <c r="I150" s="17">
        <f t="shared" si="31"/>
        <v>24994</v>
      </c>
      <c r="J150" s="32">
        <f t="shared" si="32"/>
        <v>97388</v>
      </c>
      <c r="K150" s="32">
        <f t="shared" si="33"/>
        <v>130509</v>
      </c>
      <c r="L150" s="32"/>
      <c r="M150" s="17">
        <f t="shared" si="34"/>
        <v>982</v>
      </c>
      <c r="N150" s="17">
        <f t="shared" si="35"/>
        <v>1214</v>
      </c>
      <c r="O150" s="17">
        <f t="shared" si="36"/>
        <v>55471</v>
      </c>
      <c r="P150" s="17">
        <f t="shared" si="37"/>
        <v>57667</v>
      </c>
      <c r="Q150" s="17">
        <f t="shared" si="38"/>
        <v>86754</v>
      </c>
    </row>
    <row r="151" spans="1:17" s="18" customFormat="1" ht="25.05" customHeight="1" x14ac:dyDescent="0.3">
      <c r="A151" s="30">
        <v>30302</v>
      </c>
      <c r="B151" s="31" t="s">
        <v>197</v>
      </c>
      <c r="C151" s="46">
        <v>36675.18</v>
      </c>
      <c r="D151" s="15">
        <f t="shared" si="26"/>
        <v>9.6778121294603583E-4</v>
      </c>
      <c r="E151" s="17">
        <f t="shared" si="27"/>
        <v>31631</v>
      </c>
      <c r="F151" s="17">
        <f t="shared" si="28"/>
        <v>258351</v>
      </c>
      <c r="G151" s="17">
        <f t="shared" si="29"/>
        <v>-158204</v>
      </c>
      <c r="H151" s="17">
        <f t="shared" si="30"/>
        <v>4432</v>
      </c>
      <c r="I151" s="17">
        <f t="shared" si="31"/>
        <v>13632</v>
      </c>
      <c r="J151" s="32">
        <f t="shared" si="32"/>
        <v>53118</v>
      </c>
      <c r="K151" s="32">
        <f t="shared" si="33"/>
        <v>71182</v>
      </c>
      <c r="L151" s="32"/>
      <c r="M151" s="17">
        <f t="shared" si="34"/>
        <v>535</v>
      </c>
      <c r="N151" s="17">
        <f t="shared" si="35"/>
        <v>662</v>
      </c>
      <c r="O151" s="17">
        <f t="shared" si="36"/>
        <v>30255</v>
      </c>
      <c r="P151" s="17">
        <f t="shared" si="37"/>
        <v>31452</v>
      </c>
      <c r="Q151" s="17">
        <f t="shared" si="38"/>
        <v>47318</v>
      </c>
    </row>
    <row r="152" spans="1:17" s="18" customFormat="1" ht="25.05" customHeight="1" x14ac:dyDescent="0.3">
      <c r="A152" s="30">
        <v>30305</v>
      </c>
      <c r="B152" s="31" t="s">
        <v>198</v>
      </c>
      <c r="C152" s="46">
        <v>13464.85</v>
      </c>
      <c r="D152" s="15">
        <f t="shared" si="26"/>
        <v>3.5530919998583323E-4</v>
      </c>
      <c r="E152" s="17">
        <f t="shared" si="27"/>
        <v>11613</v>
      </c>
      <c r="F152" s="17">
        <f t="shared" si="28"/>
        <v>94850</v>
      </c>
      <c r="G152" s="17">
        <f t="shared" si="29"/>
        <v>-58083</v>
      </c>
      <c r="H152" s="17">
        <f t="shared" si="30"/>
        <v>1627</v>
      </c>
      <c r="I152" s="17">
        <f t="shared" si="31"/>
        <v>5005</v>
      </c>
      <c r="J152" s="32">
        <f t="shared" si="32"/>
        <v>19502</v>
      </c>
      <c r="K152" s="32">
        <f t="shared" si="33"/>
        <v>26134</v>
      </c>
      <c r="L152" s="32"/>
      <c r="M152" s="17">
        <f t="shared" si="34"/>
        <v>197</v>
      </c>
      <c r="N152" s="17">
        <f t="shared" si="35"/>
        <v>243</v>
      </c>
      <c r="O152" s="17">
        <f t="shared" si="36"/>
        <v>11108</v>
      </c>
      <c r="P152" s="17">
        <f t="shared" si="37"/>
        <v>11548</v>
      </c>
      <c r="Q152" s="17">
        <f t="shared" si="38"/>
        <v>17372</v>
      </c>
    </row>
    <row r="153" spans="1:17" s="18" customFormat="1" ht="25.05" customHeight="1" x14ac:dyDescent="0.3">
      <c r="A153" s="30">
        <v>30306</v>
      </c>
      <c r="B153" s="31" t="s">
        <v>199</v>
      </c>
      <c r="C153" s="46">
        <v>24382.15</v>
      </c>
      <c r="D153" s="15">
        <f t="shared" si="26"/>
        <v>6.4339388930694235E-4</v>
      </c>
      <c r="E153" s="17">
        <f t="shared" si="27"/>
        <v>21029</v>
      </c>
      <c r="F153" s="17">
        <f t="shared" si="28"/>
        <v>171755</v>
      </c>
      <c r="G153" s="17">
        <f t="shared" si="29"/>
        <v>-105176</v>
      </c>
      <c r="H153" s="17">
        <f t="shared" si="30"/>
        <v>2947</v>
      </c>
      <c r="I153" s="17">
        <f t="shared" si="31"/>
        <v>9063</v>
      </c>
      <c r="J153" s="32">
        <f t="shared" si="32"/>
        <v>35314</v>
      </c>
      <c r="K153" s="32">
        <f t="shared" si="33"/>
        <v>47324</v>
      </c>
      <c r="L153" s="32"/>
      <c r="M153" s="17">
        <f t="shared" si="34"/>
        <v>356</v>
      </c>
      <c r="N153" s="17">
        <f t="shared" si="35"/>
        <v>440</v>
      </c>
      <c r="O153" s="17">
        <f t="shared" si="36"/>
        <v>20114</v>
      </c>
      <c r="P153" s="17">
        <f t="shared" si="37"/>
        <v>20910</v>
      </c>
      <c r="Q153" s="17">
        <f t="shared" si="38"/>
        <v>31458</v>
      </c>
    </row>
    <row r="154" spans="1:17" s="18" customFormat="1" ht="25.05" customHeight="1" x14ac:dyDescent="0.3">
      <c r="A154" s="30">
        <v>30307</v>
      </c>
      <c r="B154" s="31" t="s">
        <v>200</v>
      </c>
      <c r="C154" s="46">
        <v>36500.639999999999</v>
      </c>
      <c r="D154" s="15">
        <f t="shared" si="26"/>
        <v>9.6317546778247826E-4</v>
      </c>
      <c r="E154" s="17">
        <f t="shared" si="27"/>
        <v>31480</v>
      </c>
      <c r="F154" s="17">
        <f t="shared" si="28"/>
        <v>257122</v>
      </c>
      <c r="G154" s="17">
        <f t="shared" si="29"/>
        <v>-157451</v>
      </c>
      <c r="H154" s="17">
        <f t="shared" si="30"/>
        <v>4411</v>
      </c>
      <c r="I154" s="17">
        <f t="shared" si="31"/>
        <v>13568</v>
      </c>
      <c r="J154" s="32">
        <f t="shared" si="32"/>
        <v>52865</v>
      </c>
      <c r="K154" s="32">
        <f t="shared" si="33"/>
        <v>70844</v>
      </c>
      <c r="L154" s="32"/>
      <c r="M154" s="17">
        <f t="shared" si="34"/>
        <v>533</v>
      </c>
      <c r="N154" s="17">
        <f t="shared" si="35"/>
        <v>659</v>
      </c>
      <c r="O154" s="17">
        <f t="shared" si="36"/>
        <v>30111</v>
      </c>
      <c r="P154" s="17">
        <f t="shared" si="37"/>
        <v>31303</v>
      </c>
      <c r="Q154" s="17">
        <f t="shared" si="38"/>
        <v>47093</v>
      </c>
    </row>
    <row r="155" spans="1:17" s="18" customFormat="1" ht="25.05" customHeight="1" x14ac:dyDescent="0.3">
      <c r="A155" s="30">
        <v>31201</v>
      </c>
      <c r="B155" s="31" t="s">
        <v>201</v>
      </c>
      <c r="C155" s="46">
        <v>46967.7</v>
      </c>
      <c r="D155" s="15">
        <f t="shared" si="26"/>
        <v>1.2393792661763493E-3</v>
      </c>
      <c r="E155" s="17">
        <f t="shared" si="27"/>
        <v>40508</v>
      </c>
      <c r="F155" s="17">
        <f t="shared" si="28"/>
        <v>330855</v>
      </c>
      <c r="G155" s="17">
        <f t="shared" si="29"/>
        <v>-202602</v>
      </c>
      <c r="H155" s="17">
        <f t="shared" si="30"/>
        <v>5676</v>
      </c>
      <c r="I155" s="17">
        <f t="shared" si="31"/>
        <v>17458</v>
      </c>
      <c r="J155" s="32">
        <f t="shared" si="32"/>
        <v>68025</v>
      </c>
      <c r="K155" s="32">
        <f t="shared" si="33"/>
        <v>91159</v>
      </c>
      <c r="L155" s="32"/>
      <c r="M155" s="17">
        <f t="shared" si="34"/>
        <v>686</v>
      </c>
      <c r="N155" s="17">
        <f t="shared" si="35"/>
        <v>848</v>
      </c>
      <c r="O155" s="17">
        <f t="shared" si="36"/>
        <v>38746</v>
      </c>
      <c r="P155" s="17">
        <f t="shared" si="37"/>
        <v>40280</v>
      </c>
      <c r="Q155" s="17">
        <f t="shared" si="38"/>
        <v>60597</v>
      </c>
    </row>
    <row r="156" spans="1:17" s="18" customFormat="1" ht="25.05" customHeight="1" x14ac:dyDescent="0.3">
      <c r="A156" s="30">
        <v>31301</v>
      </c>
      <c r="B156" s="31" t="s">
        <v>202</v>
      </c>
      <c r="C156" s="46">
        <v>10088.219999999999</v>
      </c>
      <c r="D156" s="15">
        <f t="shared" si="26"/>
        <v>2.6620700397561668E-4</v>
      </c>
      <c r="E156" s="17">
        <f t="shared" si="27"/>
        <v>8701</v>
      </c>
      <c r="F156" s="17">
        <f t="shared" si="28"/>
        <v>71064</v>
      </c>
      <c r="G156" s="17">
        <f t="shared" si="29"/>
        <v>-43517</v>
      </c>
      <c r="H156" s="17">
        <f t="shared" si="30"/>
        <v>1219</v>
      </c>
      <c r="I156" s="17">
        <f t="shared" si="31"/>
        <v>3750</v>
      </c>
      <c r="J156" s="32">
        <f t="shared" si="32"/>
        <v>14611</v>
      </c>
      <c r="K156" s="32">
        <f t="shared" si="33"/>
        <v>19580</v>
      </c>
      <c r="L156" s="32"/>
      <c r="M156" s="17">
        <f t="shared" si="34"/>
        <v>147</v>
      </c>
      <c r="N156" s="17">
        <f t="shared" si="35"/>
        <v>182</v>
      </c>
      <c r="O156" s="17">
        <f t="shared" si="36"/>
        <v>8322</v>
      </c>
      <c r="P156" s="17">
        <f t="shared" si="37"/>
        <v>8651</v>
      </c>
      <c r="Q156" s="17">
        <f t="shared" si="38"/>
        <v>13016</v>
      </c>
    </row>
    <row r="157" spans="1:17" s="18" customFormat="1" ht="25.05" customHeight="1" x14ac:dyDescent="0.3">
      <c r="A157" s="30">
        <v>31303</v>
      </c>
      <c r="B157" s="31" t="s">
        <v>203</v>
      </c>
      <c r="C157" s="46">
        <v>6414.29</v>
      </c>
      <c r="D157" s="15">
        <f t="shared" si="26"/>
        <v>1.6925968342589259E-4</v>
      </c>
      <c r="E157" s="17">
        <f t="shared" si="27"/>
        <v>5532</v>
      </c>
      <c r="F157" s="17">
        <f t="shared" si="28"/>
        <v>45184</v>
      </c>
      <c r="G157" s="17">
        <f t="shared" si="29"/>
        <v>-27669</v>
      </c>
      <c r="H157" s="17">
        <f t="shared" si="30"/>
        <v>775</v>
      </c>
      <c r="I157" s="17">
        <f t="shared" si="31"/>
        <v>2384</v>
      </c>
      <c r="J157" s="32">
        <f t="shared" si="32"/>
        <v>9290</v>
      </c>
      <c r="K157" s="32">
        <f t="shared" si="33"/>
        <v>12449</v>
      </c>
      <c r="L157" s="32"/>
      <c r="M157" s="17">
        <f t="shared" si="34"/>
        <v>94</v>
      </c>
      <c r="N157" s="17">
        <f t="shared" si="35"/>
        <v>116</v>
      </c>
      <c r="O157" s="17">
        <f t="shared" si="36"/>
        <v>5292</v>
      </c>
      <c r="P157" s="17">
        <f t="shared" si="37"/>
        <v>5502</v>
      </c>
      <c r="Q157" s="17">
        <f t="shared" si="38"/>
        <v>8276</v>
      </c>
    </row>
    <row r="158" spans="1:17" s="18" customFormat="1" ht="25.05" customHeight="1" x14ac:dyDescent="0.3">
      <c r="A158" s="30">
        <v>31306</v>
      </c>
      <c r="B158" s="31" t="s">
        <v>204</v>
      </c>
      <c r="C158" s="46">
        <v>37066.68</v>
      </c>
      <c r="D158" s="15">
        <f t="shared" si="26"/>
        <v>9.7811207825789989E-4</v>
      </c>
      <c r="E158" s="17">
        <f t="shared" si="27"/>
        <v>31969</v>
      </c>
      <c r="F158" s="17">
        <f t="shared" si="28"/>
        <v>261109</v>
      </c>
      <c r="G158" s="17">
        <f t="shared" si="29"/>
        <v>-159892</v>
      </c>
      <c r="H158" s="17">
        <f t="shared" si="30"/>
        <v>4480</v>
      </c>
      <c r="I158" s="17">
        <f t="shared" si="31"/>
        <v>13778</v>
      </c>
      <c r="J158" s="32">
        <f t="shared" si="32"/>
        <v>53685</v>
      </c>
      <c r="K158" s="32">
        <f t="shared" si="33"/>
        <v>71943</v>
      </c>
      <c r="L158" s="32"/>
      <c r="M158" s="17">
        <f t="shared" si="34"/>
        <v>541</v>
      </c>
      <c r="N158" s="17">
        <f t="shared" si="35"/>
        <v>669</v>
      </c>
      <c r="O158" s="17">
        <f t="shared" si="36"/>
        <v>30578</v>
      </c>
      <c r="P158" s="17">
        <f t="shared" si="37"/>
        <v>31788</v>
      </c>
      <c r="Q158" s="17">
        <f t="shared" si="38"/>
        <v>47823</v>
      </c>
    </row>
    <row r="159" spans="1:17" s="18" customFormat="1" ht="25.05" customHeight="1" x14ac:dyDescent="0.3">
      <c r="A159" s="30">
        <v>31307</v>
      </c>
      <c r="B159" s="31" t="s">
        <v>205</v>
      </c>
      <c r="C159" s="46">
        <v>6414.92</v>
      </c>
      <c r="D159" s="15">
        <f t="shared" si="26"/>
        <v>1.6927630780685422E-4</v>
      </c>
      <c r="E159" s="17">
        <f t="shared" si="27"/>
        <v>5533</v>
      </c>
      <c r="F159" s="17">
        <f t="shared" si="28"/>
        <v>45189</v>
      </c>
      <c r="G159" s="17">
        <f t="shared" si="29"/>
        <v>-27672</v>
      </c>
      <c r="H159" s="17">
        <f t="shared" si="30"/>
        <v>775</v>
      </c>
      <c r="I159" s="17">
        <f t="shared" si="31"/>
        <v>2384</v>
      </c>
      <c r="J159" s="32">
        <f t="shared" si="32"/>
        <v>9291</v>
      </c>
      <c r="K159" s="32">
        <f t="shared" si="33"/>
        <v>12450</v>
      </c>
      <c r="L159" s="32"/>
      <c r="M159" s="17">
        <f t="shared" si="34"/>
        <v>94</v>
      </c>
      <c r="N159" s="17">
        <f t="shared" si="35"/>
        <v>116</v>
      </c>
      <c r="O159" s="17">
        <f t="shared" si="36"/>
        <v>5292</v>
      </c>
      <c r="P159" s="17">
        <f t="shared" si="37"/>
        <v>5502</v>
      </c>
      <c r="Q159" s="17">
        <f t="shared" si="38"/>
        <v>8276</v>
      </c>
    </row>
    <row r="160" spans="1:17" s="18" customFormat="1" ht="25.05" customHeight="1" x14ac:dyDescent="0.3">
      <c r="A160" s="30">
        <v>31308</v>
      </c>
      <c r="B160" s="31" t="s">
        <v>206</v>
      </c>
      <c r="C160" s="46">
        <v>661.65</v>
      </c>
      <c r="D160" s="15">
        <f t="shared" si="26"/>
        <v>1.7459558195644699E-5</v>
      </c>
      <c r="E160" s="17">
        <f t="shared" si="27"/>
        <v>571</v>
      </c>
      <c r="F160" s="17">
        <f t="shared" si="28"/>
        <v>4661</v>
      </c>
      <c r="G160" s="17">
        <f t="shared" si="29"/>
        <v>-2854</v>
      </c>
      <c r="H160" s="17">
        <f t="shared" si="30"/>
        <v>80</v>
      </c>
      <c r="I160" s="17">
        <f t="shared" si="31"/>
        <v>246</v>
      </c>
      <c r="J160" s="32">
        <f t="shared" si="32"/>
        <v>958</v>
      </c>
      <c r="K160" s="32">
        <f t="shared" si="33"/>
        <v>1284</v>
      </c>
      <c r="L160" s="32"/>
      <c r="M160" s="17">
        <f t="shared" si="34"/>
        <v>10</v>
      </c>
      <c r="N160" s="17">
        <f t="shared" si="35"/>
        <v>12</v>
      </c>
      <c r="O160" s="17">
        <f t="shared" si="36"/>
        <v>546</v>
      </c>
      <c r="P160" s="17">
        <f t="shared" si="37"/>
        <v>568</v>
      </c>
      <c r="Q160" s="17">
        <f t="shared" si="38"/>
        <v>854</v>
      </c>
    </row>
    <row r="161" spans="1:17" s="18" customFormat="1" ht="25.05" customHeight="1" x14ac:dyDescent="0.3">
      <c r="A161" s="30">
        <v>31311</v>
      </c>
      <c r="B161" s="31" t="s">
        <v>207</v>
      </c>
      <c r="C161" s="46">
        <v>15747.31</v>
      </c>
      <c r="D161" s="15">
        <f t="shared" si="26"/>
        <v>4.1553854057259539E-4</v>
      </c>
      <c r="E161" s="17">
        <f t="shared" si="27"/>
        <v>13581</v>
      </c>
      <c r="F161" s="17">
        <f t="shared" si="28"/>
        <v>110929</v>
      </c>
      <c r="G161" s="17">
        <f t="shared" si="29"/>
        <v>-67928</v>
      </c>
      <c r="H161" s="17">
        <f t="shared" si="30"/>
        <v>1903</v>
      </c>
      <c r="I161" s="17">
        <f t="shared" si="31"/>
        <v>5853</v>
      </c>
      <c r="J161" s="32">
        <f t="shared" si="32"/>
        <v>22807</v>
      </c>
      <c r="K161" s="32">
        <f t="shared" si="33"/>
        <v>30563</v>
      </c>
      <c r="L161" s="32"/>
      <c r="M161" s="17">
        <f t="shared" si="34"/>
        <v>230</v>
      </c>
      <c r="N161" s="17">
        <f t="shared" si="35"/>
        <v>284</v>
      </c>
      <c r="O161" s="17">
        <f t="shared" si="36"/>
        <v>12991</v>
      </c>
      <c r="P161" s="17">
        <f t="shared" si="37"/>
        <v>13505</v>
      </c>
      <c r="Q161" s="17">
        <f t="shared" si="38"/>
        <v>20317</v>
      </c>
    </row>
    <row r="162" spans="1:17" s="18" customFormat="1" ht="25.05" customHeight="1" x14ac:dyDescent="0.3">
      <c r="A162" s="30">
        <v>31319</v>
      </c>
      <c r="B162" s="31" t="s">
        <v>208</v>
      </c>
      <c r="C162" s="46">
        <v>30457.51</v>
      </c>
      <c r="D162" s="15">
        <f t="shared" si="26"/>
        <v>8.0370991965454598E-4</v>
      </c>
      <c r="E162" s="17">
        <f t="shared" si="27"/>
        <v>26268</v>
      </c>
      <c r="F162" s="17">
        <f t="shared" si="28"/>
        <v>214552</v>
      </c>
      <c r="G162" s="17">
        <f t="shared" si="29"/>
        <v>-131383</v>
      </c>
      <c r="H162" s="17">
        <f t="shared" si="30"/>
        <v>3681</v>
      </c>
      <c r="I162" s="17">
        <f t="shared" si="31"/>
        <v>11321</v>
      </c>
      <c r="J162" s="32">
        <f t="shared" si="32"/>
        <v>44113</v>
      </c>
      <c r="K162" s="32">
        <f t="shared" si="33"/>
        <v>59115</v>
      </c>
      <c r="L162" s="32"/>
      <c r="M162" s="17">
        <f t="shared" si="34"/>
        <v>445</v>
      </c>
      <c r="N162" s="17">
        <f t="shared" si="35"/>
        <v>550</v>
      </c>
      <c r="O162" s="17">
        <f t="shared" si="36"/>
        <v>25126</v>
      </c>
      <c r="P162" s="17">
        <f t="shared" si="37"/>
        <v>26121</v>
      </c>
      <c r="Q162" s="17">
        <f t="shared" si="38"/>
        <v>39296</v>
      </c>
    </row>
    <row r="163" spans="1:17" s="18" customFormat="1" ht="25.05" customHeight="1" x14ac:dyDescent="0.3">
      <c r="A163" s="30">
        <v>32201</v>
      </c>
      <c r="B163" s="31" t="s">
        <v>209</v>
      </c>
      <c r="C163" s="46">
        <v>38144.76</v>
      </c>
      <c r="D163" s="15">
        <f t="shared" si="26"/>
        <v>1.0065603522691757E-3</v>
      </c>
      <c r="E163" s="17">
        <f t="shared" si="27"/>
        <v>32898</v>
      </c>
      <c r="F163" s="17">
        <f t="shared" si="28"/>
        <v>268703</v>
      </c>
      <c r="G163" s="17">
        <f t="shared" si="29"/>
        <v>-164543</v>
      </c>
      <c r="H163" s="17">
        <f t="shared" si="30"/>
        <v>4610</v>
      </c>
      <c r="I163" s="17">
        <f t="shared" si="31"/>
        <v>14179</v>
      </c>
      <c r="J163" s="32">
        <f t="shared" si="32"/>
        <v>55246</v>
      </c>
      <c r="K163" s="32">
        <f t="shared" si="33"/>
        <v>74035</v>
      </c>
      <c r="L163" s="32"/>
      <c r="M163" s="17">
        <f t="shared" si="34"/>
        <v>557</v>
      </c>
      <c r="N163" s="17">
        <f t="shared" si="35"/>
        <v>689</v>
      </c>
      <c r="O163" s="17">
        <f t="shared" si="36"/>
        <v>31468</v>
      </c>
      <c r="P163" s="17">
        <f t="shared" si="37"/>
        <v>32714</v>
      </c>
      <c r="Q163" s="17">
        <f t="shared" si="38"/>
        <v>49214</v>
      </c>
    </row>
    <row r="164" spans="1:17" s="18" customFormat="1" ht="25.05" customHeight="1" x14ac:dyDescent="0.3">
      <c r="A164" s="30">
        <v>32301</v>
      </c>
      <c r="B164" s="31" t="s">
        <v>210</v>
      </c>
      <c r="C164" s="46">
        <v>6514.44</v>
      </c>
      <c r="D164" s="15">
        <f t="shared" si="26"/>
        <v>1.7190243224066447E-4</v>
      </c>
      <c r="E164" s="17">
        <f t="shared" si="27"/>
        <v>5618</v>
      </c>
      <c r="F164" s="17">
        <f t="shared" si="28"/>
        <v>45890</v>
      </c>
      <c r="G164" s="17">
        <f t="shared" si="29"/>
        <v>-28101</v>
      </c>
      <c r="H164" s="17">
        <f t="shared" si="30"/>
        <v>787</v>
      </c>
      <c r="I164" s="17">
        <f t="shared" si="31"/>
        <v>2421</v>
      </c>
      <c r="J164" s="32">
        <f t="shared" si="32"/>
        <v>9435</v>
      </c>
      <c r="K164" s="32">
        <f t="shared" si="33"/>
        <v>12643</v>
      </c>
      <c r="L164" s="32"/>
      <c r="M164" s="17">
        <f t="shared" si="34"/>
        <v>95</v>
      </c>
      <c r="N164" s="17">
        <f t="shared" si="35"/>
        <v>118</v>
      </c>
      <c r="O164" s="17">
        <f t="shared" si="36"/>
        <v>5374</v>
      </c>
      <c r="P164" s="17">
        <f t="shared" si="37"/>
        <v>5587</v>
      </c>
      <c r="Q164" s="17">
        <f t="shared" si="38"/>
        <v>8405</v>
      </c>
    </row>
    <row r="165" spans="1:17" s="18" customFormat="1" ht="25.05" customHeight="1" x14ac:dyDescent="0.3">
      <c r="A165" s="30">
        <v>32303</v>
      </c>
      <c r="B165" s="31" t="s">
        <v>211</v>
      </c>
      <c r="C165" s="46">
        <v>1578.2</v>
      </c>
      <c r="D165" s="15">
        <f t="shared" si="26"/>
        <v>4.1645393704173604E-5</v>
      </c>
      <c r="E165" s="17">
        <f t="shared" si="27"/>
        <v>1361</v>
      </c>
      <c r="F165" s="17">
        <f t="shared" si="28"/>
        <v>11117</v>
      </c>
      <c r="G165" s="17">
        <f t="shared" si="29"/>
        <v>-6808</v>
      </c>
      <c r="H165" s="17">
        <f t="shared" si="30"/>
        <v>191</v>
      </c>
      <c r="I165" s="17">
        <f t="shared" si="31"/>
        <v>587</v>
      </c>
      <c r="J165" s="32">
        <f t="shared" si="32"/>
        <v>2286</v>
      </c>
      <c r="K165" s="32">
        <f t="shared" si="33"/>
        <v>3064</v>
      </c>
      <c r="L165" s="32"/>
      <c r="M165" s="17">
        <f t="shared" si="34"/>
        <v>23</v>
      </c>
      <c r="N165" s="17">
        <f t="shared" si="35"/>
        <v>28</v>
      </c>
      <c r="O165" s="17">
        <f t="shared" si="36"/>
        <v>1302</v>
      </c>
      <c r="P165" s="17">
        <f t="shared" si="37"/>
        <v>1353</v>
      </c>
      <c r="Q165" s="17">
        <f t="shared" si="38"/>
        <v>2036</v>
      </c>
    </row>
    <row r="166" spans="1:17" s="18" customFormat="1" ht="25.05" customHeight="1" x14ac:dyDescent="0.3">
      <c r="A166" s="30">
        <v>33201</v>
      </c>
      <c r="B166" s="31" t="s">
        <v>212</v>
      </c>
      <c r="C166" s="46">
        <v>71404.759999999995</v>
      </c>
      <c r="D166" s="15">
        <f t="shared" si="26"/>
        <v>1.8842221154175814E-3</v>
      </c>
      <c r="E166" s="17">
        <f t="shared" si="27"/>
        <v>61584</v>
      </c>
      <c r="F166" s="17">
        <f t="shared" si="28"/>
        <v>502997</v>
      </c>
      <c r="G166" s="17">
        <f t="shared" si="29"/>
        <v>-308015</v>
      </c>
      <c r="H166" s="17">
        <f t="shared" si="30"/>
        <v>8630</v>
      </c>
      <c r="I166" s="17">
        <f t="shared" si="31"/>
        <v>26542</v>
      </c>
      <c r="J166" s="32">
        <f t="shared" si="32"/>
        <v>103418</v>
      </c>
      <c r="K166" s="32">
        <f t="shared" si="33"/>
        <v>138590</v>
      </c>
      <c r="L166" s="32"/>
      <c r="M166" s="17">
        <f t="shared" si="34"/>
        <v>1042</v>
      </c>
      <c r="N166" s="17">
        <f t="shared" si="35"/>
        <v>1289</v>
      </c>
      <c r="O166" s="17">
        <f t="shared" si="36"/>
        <v>58906</v>
      </c>
      <c r="P166" s="17">
        <f t="shared" si="37"/>
        <v>61237</v>
      </c>
      <c r="Q166" s="17">
        <f t="shared" si="38"/>
        <v>92126</v>
      </c>
    </row>
    <row r="167" spans="1:17" s="18" customFormat="1" ht="25.05" customHeight="1" x14ac:dyDescent="0.3">
      <c r="A167" s="30">
        <v>33302</v>
      </c>
      <c r="B167" s="31" t="s">
        <v>213</v>
      </c>
      <c r="C167" s="46">
        <v>22356.66</v>
      </c>
      <c r="D167" s="15">
        <f t="shared" si="26"/>
        <v>5.8994544899908111E-4</v>
      </c>
      <c r="E167" s="17">
        <f t="shared" si="27"/>
        <v>19282</v>
      </c>
      <c r="F167" s="17">
        <f t="shared" si="28"/>
        <v>157487</v>
      </c>
      <c r="G167" s="17">
        <f t="shared" si="29"/>
        <v>-96439</v>
      </c>
      <c r="H167" s="17">
        <f t="shared" si="30"/>
        <v>2702</v>
      </c>
      <c r="I167" s="17">
        <f t="shared" si="31"/>
        <v>8310</v>
      </c>
      <c r="J167" s="32">
        <f t="shared" si="32"/>
        <v>32380</v>
      </c>
      <c r="K167" s="32">
        <f t="shared" si="33"/>
        <v>43392</v>
      </c>
      <c r="L167" s="32"/>
      <c r="M167" s="17">
        <f t="shared" si="34"/>
        <v>326</v>
      </c>
      <c r="N167" s="17">
        <f t="shared" si="35"/>
        <v>404</v>
      </c>
      <c r="O167" s="17">
        <f t="shared" si="36"/>
        <v>18443</v>
      </c>
      <c r="P167" s="17">
        <f t="shared" si="37"/>
        <v>19173</v>
      </c>
      <c r="Q167" s="17">
        <f t="shared" si="38"/>
        <v>28844</v>
      </c>
    </row>
    <row r="168" spans="1:17" s="18" customFormat="1" ht="25.05" customHeight="1" x14ac:dyDescent="0.3">
      <c r="A168" s="30">
        <v>33305</v>
      </c>
      <c r="B168" s="31" t="s">
        <v>214</v>
      </c>
      <c r="C168" s="46">
        <v>17696.3</v>
      </c>
      <c r="D168" s="15">
        <f t="shared" si="26"/>
        <v>4.6696830604940268E-4</v>
      </c>
      <c r="E168" s="17">
        <f t="shared" si="27"/>
        <v>15262</v>
      </c>
      <c r="F168" s="17">
        <f t="shared" si="28"/>
        <v>124658</v>
      </c>
      <c r="G168" s="17">
        <f t="shared" si="29"/>
        <v>-76336</v>
      </c>
      <c r="H168" s="17">
        <f t="shared" si="30"/>
        <v>2139</v>
      </c>
      <c r="I168" s="17">
        <f t="shared" si="31"/>
        <v>6578</v>
      </c>
      <c r="J168" s="32">
        <f t="shared" si="32"/>
        <v>25630</v>
      </c>
      <c r="K168" s="32">
        <f t="shared" si="33"/>
        <v>34347</v>
      </c>
      <c r="L168" s="32"/>
      <c r="M168" s="17">
        <f t="shared" si="34"/>
        <v>258</v>
      </c>
      <c r="N168" s="17">
        <f t="shared" si="35"/>
        <v>320</v>
      </c>
      <c r="O168" s="17">
        <f t="shared" si="36"/>
        <v>14599</v>
      </c>
      <c r="P168" s="17">
        <f t="shared" si="37"/>
        <v>15177</v>
      </c>
      <c r="Q168" s="17">
        <f t="shared" si="38"/>
        <v>22832</v>
      </c>
    </row>
    <row r="169" spans="1:17" s="18" customFormat="1" ht="25.05" customHeight="1" x14ac:dyDescent="0.3">
      <c r="A169" s="30">
        <v>34201</v>
      </c>
      <c r="B169" s="31" t="s">
        <v>215</v>
      </c>
      <c r="C169" s="46">
        <v>24291.68</v>
      </c>
      <c r="D169" s="15">
        <f t="shared" si="26"/>
        <v>6.4100657542504112E-4</v>
      </c>
      <c r="E169" s="17">
        <f t="shared" si="27"/>
        <v>20951</v>
      </c>
      <c r="F169" s="17">
        <f t="shared" si="28"/>
        <v>171118</v>
      </c>
      <c r="G169" s="17">
        <f t="shared" si="29"/>
        <v>-104786</v>
      </c>
      <c r="H169" s="17">
        <f t="shared" si="30"/>
        <v>2936</v>
      </c>
      <c r="I169" s="17">
        <f t="shared" si="31"/>
        <v>9029</v>
      </c>
      <c r="J169" s="32">
        <f t="shared" si="32"/>
        <v>35183</v>
      </c>
      <c r="K169" s="32">
        <f t="shared" si="33"/>
        <v>47148</v>
      </c>
      <c r="L169" s="32"/>
      <c r="M169" s="17">
        <f t="shared" si="34"/>
        <v>355</v>
      </c>
      <c r="N169" s="17">
        <f t="shared" si="35"/>
        <v>439</v>
      </c>
      <c r="O169" s="17">
        <f t="shared" si="36"/>
        <v>20040</v>
      </c>
      <c r="P169" s="17">
        <f t="shared" si="37"/>
        <v>20834</v>
      </c>
      <c r="Q169" s="17">
        <f t="shared" si="38"/>
        <v>31341</v>
      </c>
    </row>
    <row r="170" spans="1:17" s="18" customFormat="1" ht="25.05" customHeight="1" x14ac:dyDescent="0.3">
      <c r="A170" s="30">
        <v>34302</v>
      </c>
      <c r="B170" s="31" t="s">
        <v>216</v>
      </c>
      <c r="C170" s="46">
        <v>1031.26</v>
      </c>
      <c r="D170" s="15">
        <f t="shared" si="26"/>
        <v>2.7212792238858239E-5</v>
      </c>
      <c r="E170" s="17">
        <f t="shared" si="27"/>
        <v>889</v>
      </c>
      <c r="F170" s="17">
        <f t="shared" si="28"/>
        <v>7265</v>
      </c>
      <c r="G170" s="17">
        <f t="shared" si="29"/>
        <v>-4448</v>
      </c>
      <c r="H170" s="17">
        <f t="shared" si="30"/>
        <v>125</v>
      </c>
      <c r="I170" s="17">
        <f t="shared" si="31"/>
        <v>383</v>
      </c>
      <c r="J170" s="32">
        <f t="shared" si="32"/>
        <v>1494</v>
      </c>
      <c r="K170" s="32">
        <f t="shared" si="33"/>
        <v>2002</v>
      </c>
      <c r="L170" s="32"/>
      <c r="M170" s="17">
        <f t="shared" si="34"/>
        <v>15</v>
      </c>
      <c r="N170" s="17">
        <f t="shared" si="35"/>
        <v>19</v>
      </c>
      <c r="O170" s="17">
        <f t="shared" si="36"/>
        <v>851</v>
      </c>
      <c r="P170" s="17">
        <f t="shared" si="37"/>
        <v>885</v>
      </c>
      <c r="Q170" s="17">
        <f t="shared" si="38"/>
        <v>1331</v>
      </c>
    </row>
    <row r="171" spans="1:17" s="18" customFormat="1" ht="25.05" customHeight="1" x14ac:dyDescent="0.3">
      <c r="A171" s="30">
        <v>34305</v>
      </c>
      <c r="B171" s="31" t="s">
        <v>217</v>
      </c>
      <c r="C171" s="46">
        <v>9114.0400000000009</v>
      </c>
      <c r="D171" s="15">
        <f t="shared" si="26"/>
        <v>2.4050043342769385E-4</v>
      </c>
      <c r="E171" s="17">
        <f t="shared" si="27"/>
        <v>7860</v>
      </c>
      <c r="F171" s="17">
        <f t="shared" si="28"/>
        <v>64202</v>
      </c>
      <c r="G171" s="17">
        <f t="shared" si="29"/>
        <v>-39315</v>
      </c>
      <c r="H171" s="17">
        <f t="shared" si="30"/>
        <v>1102</v>
      </c>
      <c r="I171" s="17">
        <f t="shared" si="31"/>
        <v>3388</v>
      </c>
      <c r="J171" s="32">
        <f t="shared" si="32"/>
        <v>13200</v>
      </c>
      <c r="K171" s="32">
        <f t="shared" si="33"/>
        <v>17690</v>
      </c>
      <c r="L171" s="32"/>
      <c r="M171" s="17">
        <f t="shared" si="34"/>
        <v>133</v>
      </c>
      <c r="N171" s="17">
        <f t="shared" si="35"/>
        <v>165</v>
      </c>
      <c r="O171" s="17">
        <f t="shared" si="36"/>
        <v>7519</v>
      </c>
      <c r="P171" s="17">
        <f t="shared" si="37"/>
        <v>7817</v>
      </c>
      <c r="Q171" s="17">
        <f t="shared" si="38"/>
        <v>11759</v>
      </c>
    </row>
    <row r="172" spans="1:17" s="18" customFormat="1" ht="25.05" customHeight="1" x14ac:dyDescent="0.3">
      <c r="A172" s="30">
        <v>35201</v>
      </c>
      <c r="B172" s="31" t="s">
        <v>218</v>
      </c>
      <c r="C172" s="46">
        <v>23224.77</v>
      </c>
      <c r="D172" s="15">
        <f t="shared" si="26"/>
        <v>6.1285305432700547E-4</v>
      </c>
      <c r="E172" s="17">
        <f t="shared" si="27"/>
        <v>20030</v>
      </c>
      <c r="F172" s="17">
        <f t="shared" si="28"/>
        <v>163602</v>
      </c>
      <c r="G172" s="17">
        <f t="shared" si="29"/>
        <v>-100183</v>
      </c>
      <c r="H172" s="17">
        <f t="shared" si="30"/>
        <v>2807</v>
      </c>
      <c r="I172" s="17">
        <f t="shared" si="31"/>
        <v>8633</v>
      </c>
      <c r="J172" s="32">
        <f t="shared" si="32"/>
        <v>33637</v>
      </c>
      <c r="K172" s="32">
        <f t="shared" si="33"/>
        <v>45077</v>
      </c>
      <c r="L172" s="32"/>
      <c r="M172" s="17">
        <f t="shared" si="34"/>
        <v>339</v>
      </c>
      <c r="N172" s="17">
        <f t="shared" si="35"/>
        <v>419</v>
      </c>
      <c r="O172" s="17">
        <f t="shared" si="36"/>
        <v>19159</v>
      </c>
      <c r="P172" s="17">
        <f t="shared" si="37"/>
        <v>19917</v>
      </c>
      <c r="Q172" s="17">
        <f t="shared" si="38"/>
        <v>29964</v>
      </c>
    </row>
    <row r="173" spans="1:17" s="18" customFormat="1" ht="25.05" customHeight="1" x14ac:dyDescent="0.3">
      <c r="A173" s="30">
        <v>35205</v>
      </c>
      <c r="B173" s="31" t="s">
        <v>219</v>
      </c>
      <c r="C173" s="46">
        <v>29095.81</v>
      </c>
      <c r="D173" s="15">
        <f t="shared" si="26"/>
        <v>7.677775076617865E-4</v>
      </c>
      <c r="E173" s="17">
        <f t="shared" si="27"/>
        <v>25094</v>
      </c>
      <c r="F173" s="17">
        <f t="shared" si="28"/>
        <v>204960</v>
      </c>
      <c r="G173" s="17">
        <f t="shared" si="29"/>
        <v>-125509</v>
      </c>
      <c r="H173" s="17">
        <f t="shared" si="30"/>
        <v>3516</v>
      </c>
      <c r="I173" s="17">
        <f t="shared" si="31"/>
        <v>10815</v>
      </c>
      <c r="J173" s="32">
        <f t="shared" si="32"/>
        <v>42141</v>
      </c>
      <c r="K173" s="32">
        <f t="shared" si="33"/>
        <v>56472</v>
      </c>
      <c r="L173" s="32"/>
      <c r="M173" s="17">
        <f t="shared" si="34"/>
        <v>425</v>
      </c>
      <c r="N173" s="17">
        <f t="shared" si="35"/>
        <v>525</v>
      </c>
      <c r="O173" s="17">
        <f t="shared" si="36"/>
        <v>24003</v>
      </c>
      <c r="P173" s="17">
        <f t="shared" si="37"/>
        <v>24953</v>
      </c>
      <c r="Q173" s="17">
        <f t="shared" si="38"/>
        <v>37539</v>
      </c>
    </row>
    <row r="174" spans="1:17" s="18" customFormat="1" ht="25.05" customHeight="1" x14ac:dyDescent="0.3">
      <c r="A174" s="30">
        <v>35301</v>
      </c>
      <c r="B174" s="31" t="s">
        <v>220</v>
      </c>
      <c r="C174" s="46">
        <v>40149</v>
      </c>
      <c r="D174" s="15">
        <f t="shared" si="26"/>
        <v>1.059448049568411E-3</v>
      </c>
      <c r="E174" s="17">
        <f t="shared" si="27"/>
        <v>34627</v>
      </c>
      <c r="F174" s="17">
        <f t="shared" si="28"/>
        <v>282822</v>
      </c>
      <c r="G174" s="17">
        <f t="shared" si="29"/>
        <v>-173189</v>
      </c>
      <c r="H174" s="17">
        <f t="shared" si="30"/>
        <v>4852</v>
      </c>
      <c r="I174" s="17">
        <f t="shared" si="31"/>
        <v>14924</v>
      </c>
      <c r="J174" s="32">
        <f t="shared" si="32"/>
        <v>58149</v>
      </c>
      <c r="K174" s="32">
        <f t="shared" si="33"/>
        <v>77925</v>
      </c>
      <c r="L174" s="32"/>
      <c r="M174" s="17">
        <f t="shared" si="34"/>
        <v>586</v>
      </c>
      <c r="N174" s="17">
        <f t="shared" si="35"/>
        <v>725</v>
      </c>
      <c r="O174" s="17">
        <f t="shared" si="36"/>
        <v>33121</v>
      </c>
      <c r="P174" s="17">
        <f t="shared" si="37"/>
        <v>34432</v>
      </c>
      <c r="Q174" s="17">
        <f t="shared" si="38"/>
        <v>51800</v>
      </c>
    </row>
    <row r="175" spans="1:17" s="18" customFormat="1" ht="25.05" customHeight="1" x14ac:dyDescent="0.3">
      <c r="A175" s="30">
        <v>35309</v>
      </c>
      <c r="B175" s="31" t="s">
        <v>221</v>
      </c>
      <c r="C175" s="46">
        <v>9629.7199999999993</v>
      </c>
      <c r="D175" s="15">
        <f t="shared" si="26"/>
        <v>2.5410814894243734E-4</v>
      </c>
      <c r="E175" s="17">
        <f t="shared" si="27"/>
        <v>8305</v>
      </c>
      <c r="F175" s="17">
        <f t="shared" si="28"/>
        <v>67835</v>
      </c>
      <c r="G175" s="17">
        <f t="shared" si="29"/>
        <v>-41539</v>
      </c>
      <c r="H175" s="17">
        <f t="shared" si="30"/>
        <v>1164</v>
      </c>
      <c r="I175" s="17">
        <f t="shared" si="31"/>
        <v>3579</v>
      </c>
      <c r="J175" s="32">
        <f t="shared" si="32"/>
        <v>13947</v>
      </c>
      <c r="K175" s="32">
        <f t="shared" si="33"/>
        <v>18690</v>
      </c>
      <c r="L175" s="32"/>
      <c r="M175" s="17">
        <f t="shared" si="34"/>
        <v>141</v>
      </c>
      <c r="N175" s="17">
        <f t="shared" si="35"/>
        <v>174</v>
      </c>
      <c r="O175" s="17">
        <f t="shared" si="36"/>
        <v>7944</v>
      </c>
      <c r="P175" s="17">
        <f t="shared" si="37"/>
        <v>8259</v>
      </c>
      <c r="Q175" s="17">
        <f t="shared" si="38"/>
        <v>12424</v>
      </c>
    </row>
    <row r="176" spans="1:17" s="18" customFormat="1" ht="25.05" customHeight="1" x14ac:dyDescent="0.3">
      <c r="A176" s="30">
        <v>35311</v>
      </c>
      <c r="B176" s="31" t="s">
        <v>222</v>
      </c>
      <c r="C176" s="46">
        <v>188.31</v>
      </c>
      <c r="D176" s="15">
        <f t="shared" si="26"/>
        <v>4.9691066331472129E-6</v>
      </c>
      <c r="E176" s="17">
        <f t="shared" si="27"/>
        <v>162</v>
      </c>
      <c r="F176" s="17">
        <f t="shared" si="28"/>
        <v>1327</v>
      </c>
      <c r="G176" s="17">
        <f t="shared" si="29"/>
        <v>-812</v>
      </c>
      <c r="H176" s="17">
        <f t="shared" si="30"/>
        <v>23</v>
      </c>
      <c r="I176" s="17">
        <f t="shared" si="31"/>
        <v>70</v>
      </c>
      <c r="J176" s="32">
        <f t="shared" si="32"/>
        <v>273</v>
      </c>
      <c r="K176" s="32">
        <f t="shared" si="33"/>
        <v>366</v>
      </c>
      <c r="L176" s="32"/>
      <c r="M176" s="17">
        <f t="shared" si="34"/>
        <v>3</v>
      </c>
      <c r="N176" s="17">
        <f t="shared" si="35"/>
        <v>3</v>
      </c>
      <c r="O176" s="17">
        <f t="shared" si="36"/>
        <v>155</v>
      </c>
      <c r="P176" s="17">
        <f t="shared" si="37"/>
        <v>161</v>
      </c>
      <c r="Q176" s="17">
        <f t="shared" si="38"/>
        <v>243</v>
      </c>
    </row>
    <row r="177" spans="1:17" s="18" customFormat="1" ht="25.05" customHeight="1" x14ac:dyDescent="0.3">
      <c r="A177" s="30">
        <v>36201</v>
      </c>
      <c r="B177" s="31" t="s">
        <v>223</v>
      </c>
      <c r="C177" s="46">
        <v>64569.73</v>
      </c>
      <c r="D177" s="15">
        <f t="shared" si="26"/>
        <v>1.7038599842999554E-3</v>
      </c>
      <c r="E177" s="17">
        <f t="shared" si="27"/>
        <v>55689</v>
      </c>
      <c r="F177" s="17">
        <f t="shared" si="28"/>
        <v>454849</v>
      </c>
      <c r="G177" s="17">
        <f t="shared" si="29"/>
        <v>-278531</v>
      </c>
      <c r="H177" s="17">
        <f t="shared" si="30"/>
        <v>7804</v>
      </c>
      <c r="I177" s="17">
        <f t="shared" si="31"/>
        <v>24001</v>
      </c>
      <c r="J177" s="32">
        <f t="shared" si="32"/>
        <v>93519</v>
      </c>
      <c r="K177" s="32">
        <f t="shared" si="33"/>
        <v>125324</v>
      </c>
      <c r="L177" s="32"/>
      <c r="M177" s="17">
        <f t="shared" si="34"/>
        <v>943</v>
      </c>
      <c r="N177" s="17">
        <f t="shared" si="35"/>
        <v>1166</v>
      </c>
      <c r="O177" s="17">
        <f t="shared" si="36"/>
        <v>53267</v>
      </c>
      <c r="P177" s="17">
        <f t="shared" si="37"/>
        <v>55376</v>
      </c>
      <c r="Q177" s="17">
        <f t="shared" si="38"/>
        <v>83307</v>
      </c>
    </row>
    <row r="178" spans="1:17" s="18" customFormat="1" ht="25.05" customHeight="1" x14ac:dyDescent="0.3">
      <c r="A178" s="30">
        <v>36306</v>
      </c>
      <c r="B178" s="31" t="s">
        <v>224</v>
      </c>
      <c r="C178" s="46">
        <v>4892.3999999999996</v>
      </c>
      <c r="D178" s="15">
        <f t="shared" si="26"/>
        <v>1.2910019272481239E-4</v>
      </c>
      <c r="E178" s="17">
        <f t="shared" si="27"/>
        <v>4219</v>
      </c>
      <c r="F178" s="17">
        <f t="shared" si="28"/>
        <v>34464</v>
      </c>
      <c r="G178" s="17">
        <f t="shared" si="29"/>
        <v>-21104</v>
      </c>
      <c r="H178" s="17">
        <f t="shared" si="30"/>
        <v>591</v>
      </c>
      <c r="I178" s="17">
        <f t="shared" si="31"/>
        <v>1819</v>
      </c>
      <c r="J178" s="32">
        <f t="shared" si="32"/>
        <v>7086</v>
      </c>
      <c r="K178" s="32">
        <f t="shared" si="33"/>
        <v>9496</v>
      </c>
      <c r="L178" s="32"/>
      <c r="M178" s="17">
        <f t="shared" si="34"/>
        <v>71</v>
      </c>
      <c r="N178" s="17">
        <f t="shared" si="35"/>
        <v>88</v>
      </c>
      <c r="O178" s="17">
        <f t="shared" si="36"/>
        <v>4036</v>
      </c>
      <c r="P178" s="17">
        <f t="shared" si="37"/>
        <v>4195</v>
      </c>
      <c r="Q178" s="17">
        <f t="shared" si="38"/>
        <v>6312</v>
      </c>
    </row>
    <row r="179" spans="1:17" s="18" customFormat="1" ht="25.05" customHeight="1" x14ac:dyDescent="0.3">
      <c r="A179" s="30">
        <v>37201</v>
      </c>
      <c r="B179" s="31" t="s">
        <v>225</v>
      </c>
      <c r="C179" s="46">
        <v>82788.240000000005</v>
      </c>
      <c r="D179" s="15">
        <f t="shared" si="26"/>
        <v>2.1846083188921642E-3</v>
      </c>
      <c r="E179" s="17">
        <f t="shared" si="27"/>
        <v>71402</v>
      </c>
      <c r="F179" s="17">
        <f t="shared" si="28"/>
        <v>583185</v>
      </c>
      <c r="G179" s="17">
        <f t="shared" si="29"/>
        <v>-357119</v>
      </c>
      <c r="H179" s="17">
        <f t="shared" si="30"/>
        <v>10006</v>
      </c>
      <c r="I179" s="17">
        <f t="shared" si="31"/>
        <v>30773</v>
      </c>
      <c r="J179" s="32">
        <f t="shared" si="32"/>
        <v>119905</v>
      </c>
      <c r="K179" s="32">
        <f t="shared" si="33"/>
        <v>160684</v>
      </c>
      <c r="L179" s="32"/>
      <c r="M179" s="17">
        <f t="shared" si="34"/>
        <v>1209</v>
      </c>
      <c r="N179" s="17">
        <f t="shared" si="35"/>
        <v>1495</v>
      </c>
      <c r="O179" s="17">
        <f t="shared" si="36"/>
        <v>68297</v>
      </c>
      <c r="P179" s="17">
        <f t="shared" si="37"/>
        <v>71001</v>
      </c>
      <c r="Q179" s="17">
        <f t="shared" si="38"/>
        <v>106813</v>
      </c>
    </row>
    <row r="180" spans="1:17" s="18" customFormat="1" ht="25.05" customHeight="1" x14ac:dyDescent="0.3">
      <c r="A180" s="30">
        <v>37303</v>
      </c>
      <c r="B180" s="31" t="s">
        <v>226</v>
      </c>
      <c r="C180" s="46">
        <v>43558.3</v>
      </c>
      <c r="D180" s="15">
        <f t="shared" si="26"/>
        <v>1.1494123384770659E-3</v>
      </c>
      <c r="E180" s="17">
        <f t="shared" si="27"/>
        <v>37567</v>
      </c>
      <c r="F180" s="17">
        <f t="shared" si="28"/>
        <v>306838</v>
      </c>
      <c r="G180" s="17">
        <f t="shared" si="29"/>
        <v>-187895</v>
      </c>
      <c r="H180" s="17">
        <f t="shared" si="30"/>
        <v>5264</v>
      </c>
      <c r="I180" s="17">
        <f t="shared" si="31"/>
        <v>16191</v>
      </c>
      <c r="J180" s="32">
        <f t="shared" si="32"/>
        <v>63087</v>
      </c>
      <c r="K180" s="32">
        <f t="shared" si="33"/>
        <v>84542</v>
      </c>
      <c r="L180" s="32"/>
      <c r="M180" s="17">
        <f t="shared" si="34"/>
        <v>636</v>
      </c>
      <c r="N180" s="17">
        <f t="shared" si="35"/>
        <v>786</v>
      </c>
      <c r="O180" s="17">
        <f t="shared" si="36"/>
        <v>35934</v>
      </c>
      <c r="P180" s="17">
        <f t="shared" si="37"/>
        <v>37356</v>
      </c>
      <c r="Q180" s="17">
        <f t="shared" si="38"/>
        <v>56199</v>
      </c>
    </row>
    <row r="181" spans="1:17" s="18" customFormat="1" ht="25.05" customHeight="1" x14ac:dyDescent="0.3">
      <c r="A181" s="30">
        <v>38201</v>
      </c>
      <c r="B181" s="31" t="s">
        <v>227</v>
      </c>
      <c r="C181" s="46">
        <v>29999.1</v>
      </c>
      <c r="D181" s="15">
        <f t="shared" si="26"/>
        <v>7.9161343953293266E-4</v>
      </c>
      <c r="E181" s="17">
        <f t="shared" si="27"/>
        <v>25873</v>
      </c>
      <c r="F181" s="17">
        <f t="shared" si="28"/>
        <v>211323</v>
      </c>
      <c r="G181" s="17">
        <f t="shared" si="29"/>
        <v>-129405</v>
      </c>
      <c r="H181" s="17">
        <f t="shared" si="30"/>
        <v>3626</v>
      </c>
      <c r="I181" s="17">
        <f t="shared" si="31"/>
        <v>11151</v>
      </c>
      <c r="J181" s="32">
        <f t="shared" si="32"/>
        <v>43449</v>
      </c>
      <c r="K181" s="32">
        <f t="shared" si="33"/>
        <v>58226</v>
      </c>
      <c r="L181" s="32"/>
      <c r="M181" s="17">
        <f t="shared" si="34"/>
        <v>438</v>
      </c>
      <c r="N181" s="17">
        <f t="shared" si="35"/>
        <v>542</v>
      </c>
      <c r="O181" s="17">
        <f t="shared" si="36"/>
        <v>24748</v>
      </c>
      <c r="P181" s="17">
        <f t="shared" si="37"/>
        <v>25728</v>
      </c>
      <c r="Q181" s="17">
        <f t="shared" si="38"/>
        <v>38705</v>
      </c>
    </row>
    <row r="182" spans="1:17" s="18" customFormat="1" ht="25.05" customHeight="1" x14ac:dyDescent="0.3">
      <c r="A182" s="30">
        <v>38303</v>
      </c>
      <c r="B182" s="31" t="s">
        <v>228</v>
      </c>
      <c r="C182" s="46">
        <v>44202.68</v>
      </c>
      <c r="D182" s="15">
        <f t="shared" si="26"/>
        <v>1.1664161775311118E-3</v>
      </c>
      <c r="E182" s="17">
        <f t="shared" si="27"/>
        <v>38123</v>
      </c>
      <c r="F182" s="17">
        <f t="shared" si="28"/>
        <v>311377</v>
      </c>
      <c r="G182" s="17">
        <f t="shared" si="29"/>
        <v>-190675</v>
      </c>
      <c r="H182" s="17">
        <f t="shared" si="30"/>
        <v>5342</v>
      </c>
      <c r="I182" s="17">
        <f t="shared" si="31"/>
        <v>16430</v>
      </c>
      <c r="J182" s="32">
        <f t="shared" si="32"/>
        <v>64020</v>
      </c>
      <c r="K182" s="32">
        <f t="shared" si="33"/>
        <v>85792</v>
      </c>
      <c r="L182" s="32"/>
      <c r="M182" s="17">
        <f t="shared" si="34"/>
        <v>645</v>
      </c>
      <c r="N182" s="17">
        <f t="shared" si="35"/>
        <v>798</v>
      </c>
      <c r="O182" s="17">
        <f t="shared" si="36"/>
        <v>36465</v>
      </c>
      <c r="P182" s="17">
        <f t="shared" si="37"/>
        <v>37908</v>
      </c>
      <c r="Q182" s="17">
        <f t="shared" si="38"/>
        <v>57030</v>
      </c>
    </row>
    <row r="183" spans="1:17" s="18" customFormat="1" ht="25.05" customHeight="1" x14ac:dyDescent="0.3">
      <c r="A183" s="30">
        <v>38307</v>
      </c>
      <c r="B183" s="31" t="s">
        <v>510</v>
      </c>
      <c r="C183" s="46">
        <v>12.48</v>
      </c>
      <c r="D183" s="15">
        <f t="shared" si="26"/>
        <v>3.2932107047781436E-7</v>
      </c>
      <c r="E183" s="17">
        <f t="shared" si="27"/>
        <v>11</v>
      </c>
      <c r="F183" s="17">
        <f t="shared" si="28"/>
        <v>88</v>
      </c>
      <c r="G183" s="17">
        <f t="shared" si="29"/>
        <v>-54</v>
      </c>
      <c r="H183" s="17">
        <f t="shared" si="30"/>
        <v>2</v>
      </c>
      <c r="I183" s="17">
        <f t="shared" si="31"/>
        <v>5</v>
      </c>
      <c r="J183" s="32">
        <f t="shared" si="32"/>
        <v>18</v>
      </c>
      <c r="K183" s="32">
        <f t="shared" si="33"/>
        <v>25</v>
      </c>
      <c r="L183" s="32"/>
      <c r="M183" s="17">
        <f t="shared" si="34"/>
        <v>0</v>
      </c>
      <c r="N183" s="17">
        <f t="shared" si="35"/>
        <v>0</v>
      </c>
      <c r="O183" s="17">
        <f t="shared" si="36"/>
        <v>10</v>
      </c>
      <c r="P183" s="17">
        <f t="shared" si="37"/>
        <v>10</v>
      </c>
      <c r="Q183" s="17">
        <f t="shared" si="38"/>
        <v>16</v>
      </c>
    </row>
    <row r="184" spans="1:17" s="18" customFormat="1" ht="25.05" customHeight="1" x14ac:dyDescent="0.3">
      <c r="A184" s="30">
        <v>39201</v>
      </c>
      <c r="B184" s="31" t="s">
        <v>229</v>
      </c>
      <c r="C184" s="46">
        <v>31669.47</v>
      </c>
      <c r="D184" s="15">
        <f t="shared" si="26"/>
        <v>8.3569100655969772E-4</v>
      </c>
      <c r="E184" s="17">
        <f t="shared" si="27"/>
        <v>27314</v>
      </c>
      <c r="F184" s="17">
        <f t="shared" si="28"/>
        <v>223089</v>
      </c>
      <c r="G184" s="17">
        <f t="shared" si="29"/>
        <v>-136611</v>
      </c>
      <c r="H184" s="17">
        <f t="shared" si="30"/>
        <v>3827</v>
      </c>
      <c r="I184" s="17">
        <f t="shared" si="31"/>
        <v>11772</v>
      </c>
      <c r="J184" s="32">
        <f t="shared" si="32"/>
        <v>45868</v>
      </c>
      <c r="K184" s="32">
        <f t="shared" si="33"/>
        <v>61467</v>
      </c>
      <c r="L184" s="32"/>
      <c r="M184" s="17">
        <f t="shared" si="34"/>
        <v>462</v>
      </c>
      <c r="N184" s="17">
        <f t="shared" si="35"/>
        <v>572</v>
      </c>
      <c r="O184" s="17">
        <f t="shared" si="36"/>
        <v>26126</v>
      </c>
      <c r="P184" s="17">
        <f t="shared" si="37"/>
        <v>27160</v>
      </c>
      <c r="Q184" s="17">
        <f t="shared" si="38"/>
        <v>40860</v>
      </c>
    </row>
    <row r="185" spans="1:17" s="18" customFormat="1" ht="25.05" customHeight="1" x14ac:dyDescent="0.3">
      <c r="A185" s="30">
        <v>39301</v>
      </c>
      <c r="B185" s="31" t="s">
        <v>230</v>
      </c>
      <c r="C185" s="46">
        <v>45429.46</v>
      </c>
      <c r="D185" s="15">
        <f t="shared" si="26"/>
        <v>1.1987883332074557E-3</v>
      </c>
      <c r="E185" s="17">
        <f t="shared" si="27"/>
        <v>39181</v>
      </c>
      <c r="F185" s="17">
        <f t="shared" si="28"/>
        <v>320019</v>
      </c>
      <c r="G185" s="17">
        <f t="shared" si="29"/>
        <v>-195967</v>
      </c>
      <c r="H185" s="17">
        <f t="shared" si="30"/>
        <v>5490</v>
      </c>
      <c r="I185" s="17">
        <f t="shared" si="31"/>
        <v>16886</v>
      </c>
      <c r="J185" s="32">
        <f t="shared" si="32"/>
        <v>65797</v>
      </c>
      <c r="K185" s="32">
        <f t="shared" si="33"/>
        <v>88173</v>
      </c>
      <c r="L185" s="32"/>
      <c r="M185" s="17">
        <f t="shared" si="34"/>
        <v>663</v>
      </c>
      <c r="N185" s="17">
        <f t="shared" si="35"/>
        <v>820</v>
      </c>
      <c r="O185" s="17">
        <f t="shared" si="36"/>
        <v>37477</v>
      </c>
      <c r="P185" s="17">
        <f t="shared" si="37"/>
        <v>38960</v>
      </c>
      <c r="Q185" s="17">
        <f t="shared" si="38"/>
        <v>58613</v>
      </c>
    </row>
    <row r="186" spans="1:17" s="18" customFormat="1" ht="25.05" customHeight="1" x14ac:dyDescent="0.3">
      <c r="A186" s="30">
        <v>39303</v>
      </c>
      <c r="B186" s="31" t="s">
        <v>231</v>
      </c>
      <c r="C186" s="46">
        <v>37305.01</v>
      </c>
      <c r="D186" s="15">
        <f t="shared" si="26"/>
        <v>9.8440110796358727E-4</v>
      </c>
      <c r="E186" s="17">
        <f t="shared" si="27"/>
        <v>32174</v>
      </c>
      <c r="F186" s="17">
        <f t="shared" si="28"/>
        <v>262788</v>
      </c>
      <c r="G186" s="17">
        <f t="shared" si="29"/>
        <v>-160921</v>
      </c>
      <c r="H186" s="17">
        <f t="shared" si="30"/>
        <v>4509</v>
      </c>
      <c r="I186" s="17">
        <f t="shared" si="31"/>
        <v>13867</v>
      </c>
      <c r="J186" s="32">
        <f t="shared" si="32"/>
        <v>54030</v>
      </c>
      <c r="K186" s="32">
        <f t="shared" si="33"/>
        <v>72406</v>
      </c>
      <c r="L186" s="32"/>
      <c r="M186" s="17">
        <f t="shared" si="34"/>
        <v>545</v>
      </c>
      <c r="N186" s="17">
        <f t="shared" si="35"/>
        <v>674</v>
      </c>
      <c r="O186" s="17">
        <f t="shared" si="36"/>
        <v>30775</v>
      </c>
      <c r="P186" s="17">
        <f t="shared" si="37"/>
        <v>31994</v>
      </c>
      <c r="Q186" s="17">
        <f t="shared" si="38"/>
        <v>48131</v>
      </c>
    </row>
    <row r="187" spans="1:17" s="18" customFormat="1" ht="25.05" customHeight="1" x14ac:dyDescent="0.3">
      <c r="A187" s="30">
        <v>40201</v>
      </c>
      <c r="B187" s="31" t="s">
        <v>232</v>
      </c>
      <c r="C187" s="46">
        <v>107363.23</v>
      </c>
      <c r="D187" s="15">
        <f t="shared" si="26"/>
        <v>2.8330908520477396E-3</v>
      </c>
      <c r="E187" s="17">
        <f t="shared" si="27"/>
        <v>92596</v>
      </c>
      <c r="F187" s="17">
        <f t="shared" si="28"/>
        <v>756299</v>
      </c>
      <c r="G187" s="17">
        <f t="shared" si="29"/>
        <v>-463127</v>
      </c>
      <c r="H187" s="17">
        <f t="shared" si="30"/>
        <v>12976</v>
      </c>
      <c r="I187" s="17">
        <f t="shared" si="31"/>
        <v>39908</v>
      </c>
      <c r="J187" s="32">
        <f t="shared" si="32"/>
        <v>155498</v>
      </c>
      <c r="K187" s="32">
        <f t="shared" si="33"/>
        <v>208382</v>
      </c>
      <c r="L187" s="32"/>
      <c r="M187" s="17">
        <f t="shared" si="34"/>
        <v>1567</v>
      </c>
      <c r="N187" s="17">
        <f t="shared" si="35"/>
        <v>1939</v>
      </c>
      <c r="O187" s="17">
        <f t="shared" si="36"/>
        <v>88570</v>
      </c>
      <c r="P187" s="17">
        <f t="shared" si="37"/>
        <v>92076</v>
      </c>
      <c r="Q187" s="17">
        <f t="shared" si="38"/>
        <v>138519</v>
      </c>
    </row>
    <row r="188" spans="1:17" s="18" customFormat="1" ht="25.05" customHeight="1" x14ac:dyDescent="0.3">
      <c r="A188" s="30">
        <v>40202</v>
      </c>
      <c r="B188" s="31" t="s">
        <v>233</v>
      </c>
      <c r="C188" s="46">
        <v>47148.07</v>
      </c>
      <c r="D188" s="15">
        <f t="shared" si="26"/>
        <v>1.2441388528335675E-3</v>
      </c>
      <c r="E188" s="17">
        <f t="shared" si="27"/>
        <v>40663</v>
      </c>
      <c r="F188" s="17">
        <f t="shared" si="28"/>
        <v>332125</v>
      </c>
      <c r="G188" s="17">
        <f t="shared" si="29"/>
        <v>-203380</v>
      </c>
      <c r="H188" s="17">
        <f t="shared" si="30"/>
        <v>5698</v>
      </c>
      <c r="I188" s="17">
        <f t="shared" si="31"/>
        <v>17525</v>
      </c>
      <c r="J188" s="32">
        <f t="shared" si="32"/>
        <v>68286</v>
      </c>
      <c r="K188" s="32">
        <f t="shared" si="33"/>
        <v>91509</v>
      </c>
      <c r="L188" s="32"/>
      <c r="M188" s="17">
        <f t="shared" si="34"/>
        <v>688</v>
      </c>
      <c r="N188" s="17">
        <f t="shared" si="35"/>
        <v>851</v>
      </c>
      <c r="O188" s="17">
        <f t="shared" si="36"/>
        <v>38895</v>
      </c>
      <c r="P188" s="17">
        <f t="shared" si="37"/>
        <v>40434</v>
      </c>
      <c r="Q188" s="17">
        <f t="shared" si="38"/>
        <v>60830</v>
      </c>
    </row>
    <row r="189" spans="1:17" s="18" customFormat="1" ht="25.05" customHeight="1" x14ac:dyDescent="0.3">
      <c r="A189" s="30">
        <v>40302</v>
      </c>
      <c r="B189" s="31" t="s">
        <v>234</v>
      </c>
      <c r="C189" s="46">
        <v>2803.01</v>
      </c>
      <c r="D189" s="15">
        <f t="shared" si="26"/>
        <v>7.3965565205129675E-5</v>
      </c>
      <c r="E189" s="17">
        <f t="shared" si="27"/>
        <v>2417</v>
      </c>
      <c r="F189" s="17">
        <f t="shared" si="28"/>
        <v>19745</v>
      </c>
      <c r="G189" s="17">
        <f t="shared" si="29"/>
        <v>-12091</v>
      </c>
      <c r="H189" s="17">
        <f t="shared" si="30"/>
        <v>339</v>
      </c>
      <c r="I189" s="17">
        <f t="shared" si="31"/>
        <v>1042</v>
      </c>
      <c r="J189" s="32">
        <f t="shared" si="32"/>
        <v>4060</v>
      </c>
      <c r="K189" s="32">
        <f t="shared" si="33"/>
        <v>5441</v>
      </c>
      <c r="L189" s="32"/>
      <c r="M189" s="17">
        <f t="shared" si="34"/>
        <v>41</v>
      </c>
      <c r="N189" s="17">
        <f t="shared" si="35"/>
        <v>51</v>
      </c>
      <c r="O189" s="17">
        <f t="shared" si="36"/>
        <v>2312</v>
      </c>
      <c r="P189" s="17">
        <f t="shared" si="37"/>
        <v>2404</v>
      </c>
      <c r="Q189" s="17">
        <f t="shared" si="38"/>
        <v>3616</v>
      </c>
    </row>
    <row r="190" spans="1:17" s="18" customFormat="1" ht="25.05" customHeight="1" x14ac:dyDescent="0.3">
      <c r="A190" s="30">
        <v>40303</v>
      </c>
      <c r="B190" s="31" t="s">
        <v>235</v>
      </c>
      <c r="C190" s="46">
        <v>442.98</v>
      </c>
      <c r="D190" s="15">
        <f t="shared" si="26"/>
        <v>1.1689314727585112E-5</v>
      </c>
      <c r="E190" s="17">
        <f t="shared" si="27"/>
        <v>382</v>
      </c>
      <c r="F190" s="17">
        <f t="shared" si="28"/>
        <v>3120</v>
      </c>
      <c r="G190" s="17">
        <f t="shared" si="29"/>
        <v>-1911</v>
      </c>
      <c r="H190" s="17">
        <f t="shared" si="30"/>
        <v>54</v>
      </c>
      <c r="I190" s="17">
        <f t="shared" si="31"/>
        <v>165</v>
      </c>
      <c r="J190" s="32">
        <f t="shared" si="32"/>
        <v>642</v>
      </c>
      <c r="K190" s="32">
        <f t="shared" si="33"/>
        <v>861</v>
      </c>
      <c r="L190" s="32"/>
      <c r="M190" s="17">
        <f t="shared" si="34"/>
        <v>6</v>
      </c>
      <c r="N190" s="17">
        <f t="shared" si="35"/>
        <v>8</v>
      </c>
      <c r="O190" s="17">
        <f t="shared" si="36"/>
        <v>365</v>
      </c>
      <c r="P190" s="17">
        <f t="shared" si="37"/>
        <v>379</v>
      </c>
      <c r="Q190" s="17">
        <f t="shared" si="38"/>
        <v>572</v>
      </c>
    </row>
    <row r="191" spans="1:17" s="18" customFormat="1" ht="25.05" customHeight="1" x14ac:dyDescent="0.3">
      <c r="A191" s="30">
        <v>40304</v>
      </c>
      <c r="B191" s="31" t="s">
        <v>236</v>
      </c>
      <c r="C191" s="46">
        <v>10948.19</v>
      </c>
      <c r="D191" s="15">
        <f t="shared" si="26"/>
        <v>2.8889981174635434E-4</v>
      </c>
      <c r="E191" s="17">
        <f t="shared" si="27"/>
        <v>9442</v>
      </c>
      <c r="F191" s="17">
        <f t="shared" si="28"/>
        <v>77122</v>
      </c>
      <c r="G191" s="17">
        <f t="shared" si="29"/>
        <v>-47227</v>
      </c>
      <c r="H191" s="17">
        <f t="shared" si="30"/>
        <v>1323</v>
      </c>
      <c r="I191" s="17">
        <f t="shared" si="31"/>
        <v>4070</v>
      </c>
      <c r="J191" s="32">
        <f t="shared" si="32"/>
        <v>15857</v>
      </c>
      <c r="K191" s="32">
        <f t="shared" si="33"/>
        <v>21250</v>
      </c>
      <c r="L191" s="32"/>
      <c r="M191" s="17">
        <f t="shared" si="34"/>
        <v>160</v>
      </c>
      <c r="N191" s="17">
        <f t="shared" si="35"/>
        <v>198</v>
      </c>
      <c r="O191" s="17">
        <f t="shared" si="36"/>
        <v>9032</v>
      </c>
      <c r="P191" s="17">
        <f t="shared" si="37"/>
        <v>9390</v>
      </c>
      <c r="Q191" s="17">
        <f t="shared" si="38"/>
        <v>14125</v>
      </c>
    </row>
    <row r="192" spans="1:17" s="18" customFormat="1" ht="25.05" customHeight="1" x14ac:dyDescent="0.3">
      <c r="A192" s="30">
        <v>40307</v>
      </c>
      <c r="B192" s="31" t="s">
        <v>237</v>
      </c>
      <c r="C192" s="46">
        <v>153.36000000000001</v>
      </c>
      <c r="D192" s="15">
        <f t="shared" si="26"/>
        <v>4.0468493083716032E-6</v>
      </c>
      <c r="E192" s="17">
        <f t="shared" si="27"/>
        <v>132</v>
      </c>
      <c r="F192" s="17">
        <f t="shared" si="28"/>
        <v>1080</v>
      </c>
      <c r="G192" s="17">
        <f t="shared" si="29"/>
        <v>-662</v>
      </c>
      <c r="H192" s="17">
        <f t="shared" si="30"/>
        <v>19</v>
      </c>
      <c r="I192" s="17">
        <f t="shared" si="31"/>
        <v>57</v>
      </c>
      <c r="J192" s="32">
        <f t="shared" si="32"/>
        <v>222</v>
      </c>
      <c r="K192" s="32">
        <f t="shared" si="33"/>
        <v>298</v>
      </c>
      <c r="L192" s="32"/>
      <c r="M192" s="17">
        <f t="shared" si="34"/>
        <v>2</v>
      </c>
      <c r="N192" s="17">
        <f t="shared" si="35"/>
        <v>3</v>
      </c>
      <c r="O192" s="17">
        <f t="shared" si="36"/>
        <v>127</v>
      </c>
      <c r="P192" s="17">
        <f t="shared" si="37"/>
        <v>132</v>
      </c>
      <c r="Q192" s="17">
        <f t="shared" si="38"/>
        <v>198</v>
      </c>
    </row>
    <row r="193" spans="1:17" s="18" customFormat="1" ht="25.05" customHeight="1" x14ac:dyDescent="0.3">
      <c r="A193" s="30">
        <v>40308</v>
      </c>
      <c r="B193" s="31" t="s">
        <v>238</v>
      </c>
      <c r="C193" s="46">
        <v>127.34</v>
      </c>
      <c r="D193" s="15">
        <f t="shared" si="26"/>
        <v>3.3602359867503911E-6</v>
      </c>
      <c r="E193" s="17">
        <f t="shared" si="27"/>
        <v>110</v>
      </c>
      <c r="F193" s="17">
        <f t="shared" si="28"/>
        <v>897</v>
      </c>
      <c r="G193" s="17">
        <f t="shared" si="29"/>
        <v>-549</v>
      </c>
      <c r="H193" s="17">
        <f t="shared" si="30"/>
        <v>15</v>
      </c>
      <c r="I193" s="17">
        <f t="shared" si="31"/>
        <v>47</v>
      </c>
      <c r="J193" s="32">
        <f t="shared" si="32"/>
        <v>184</v>
      </c>
      <c r="K193" s="32">
        <f t="shared" si="33"/>
        <v>246</v>
      </c>
      <c r="L193" s="32"/>
      <c r="M193" s="17">
        <f t="shared" si="34"/>
        <v>2</v>
      </c>
      <c r="N193" s="17">
        <f t="shared" si="35"/>
        <v>2</v>
      </c>
      <c r="O193" s="17">
        <f t="shared" si="36"/>
        <v>105</v>
      </c>
      <c r="P193" s="17">
        <f t="shared" si="37"/>
        <v>109</v>
      </c>
      <c r="Q193" s="17">
        <f t="shared" si="38"/>
        <v>164</v>
      </c>
    </row>
    <row r="194" spans="1:17" s="18" customFormat="1" ht="25.05" customHeight="1" x14ac:dyDescent="0.3">
      <c r="A194" s="30">
        <v>41201</v>
      </c>
      <c r="B194" s="31" t="s">
        <v>239</v>
      </c>
      <c r="C194" s="46">
        <v>40640</v>
      </c>
      <c r="D194" s="15">
        <f t="shared" si="26"/>
        <v>1.0724045115559596E-3</v>
      </c>
      <c r="E194" s="17">
        <f t="shared" si="27"/>
        <v>35050</v>
      </c>
      <c r="F194" s="17">
        <f t="shared" si="28"/>
        <v>286280</v>
      </c>
      <c r="G194" s="17">
        <f t="shared" si="29"/>
        <v>-175307</v>
      </c>
      <c r="H194" s="17">
        <f t="shared" si="30"/>
        <v>4912</v>
      </c>
      <c r="I194" s="17">
        <f t="shared" si="31"/>
        <v>15106</v>
      </c>
      <c r="J194" s="32">
        <f t="shared" si="32"/>
        <v>58860</v>
      </c>
      <c r="K194" s="32">
        <f t="shared" si="33"/>
        <v>78878</v>
      </c>
      <c r="L194" s="32"/>
      <c r="M194" s="17">
        <f t="shared" si="34"/>
        <v>593</v>
      </c>
      <c r="N194" s="17">
        <f t="shared" si="35"/>
        <v>734</v>
      </c>
      <c r="O194" s="17">
        <f t="shared" si="36"/>
        <v>33526</v>
      </c>
      <c r="P194" s="17">
        <f t="shared" si="37"/>
        <v>34853</v>
      </c>
      <c r="Q194" s="17">
        <f t="shared" si="38"/>
        <v>52433</v>
      </c>
    </row>
    <row r="195" spans="1:17" s="18" customFormat="1" ht="25.05" customHeight="1" x14ac:dyDescent="0.3">
      <c r="A195" s="30">
        <v>41302</v>
      </c>
      <c r="B195" s="31" t="s">
        <v>240</v>
      </c>
      <c r="C195" s="46">
        <v>21673.57</v>
      </c>
      <c r="D195" s="15">
        <f t="shared" si="26"/>
        <v>5.7192013409261555E-4</v>
      </c>
      <c r="E195" s="17">
        <f t="shared" si="27"/>
        <v>18693</v>
      </c>
      <c r="F195" s="17">
        <f t="shared" si="28"/>
        <v>152675</v>
      </c>
      <c r="G195" s="17">
        <f t="shared" si="29"/>
        <v>-93492</v>
      </c>
      <c r="H195" s="17">
        <f t="shared" si="30"/>
        <v>2619</v>
      </c>
      <c r="I195" s="17">
        <f t="shared" si="31"/>
        <v>8056</v>
      </c>
      <c r="J195" s="32">
        <f t="shared" si="32"/>
        <v>31391</v>
      </c>
      <c r="K195" s="32">
        <f t="shared" si="33"/>
        <v>42066</v>
      </c>
      <c r="L195" s="32"/>
      <c r="M195" s="17">
        <f t="shared" si="34"/>
        <v>316</v>
      </c>
      <c r="N195" s="17">
        <f t="shared" si="35"/>
        <v>391</v>
      </c>
      <c r="O195" s="17">
        <f t="shared" si="36"/>
        <v>17880</v>
      </c>
      <c r="P195" s="17">
        <f t="shared" si="37"/>
        <v>18587</v>
      </c>
      <c r="Q195" s="17">
        <f t="shared" si="38"/>
        <v>27963</v>
      </c>
    </row>
    <row r="196" spans="1:17" s="18" customFormat="1" ht="25.05" customHeight="1" x14ac:dyDescent="0.3">
      <c r="A196" s="30">
        <v>41303</v>
      </c>
      <c r="B196" s="31" t="s">
        <v>241</v>
      </c>
      <c r="C196" s="46">
        <v>31496.12</v>
      </c>
      <c r="D196" s="15">
        <f t="shared" si="26"/>
        <v>8.3111666300462322E-4</v>
      </c>
      <c r="E196" s="17">
        <f t="shared" si="27"/>
        <v>27164</v>
      </c>
      <c r="F196" s="17">
        <f t="shared" si="28"/>
        <v>221868</v>
      </c>
      <c r="G196" s="17">
        <f t="shared" si="29"/>
        <v>-135863</v>
      </c>
      <c r="H196" s="17">
        <f t="shared" si="30"/>
        <v>3807</v>
      </c>
      <c r="I196" s="17">
        <f t="shared" si="31"/>
        <v>11707</v>
      </c>
      <c r="J196" s="32">
        <f t="shared" si="32"/>
        <v>45617</v>
      </c>
      <c r="K196" s="32">
        <f t="shared" si="33"/>
        <v>61131</v>
      </c>
      <c r="L196" s="32"/>
      <c r="M196" s="17">
        <f t="shared" si="34"/>
        <v>460</v>
      </c>
      <c r="N196" s="17">
        <f t="shared" si="35"/>
        <v>569</v>
      </c>
      <c r="O196" s="17">
        <f t="shared" si="36"/>
        <v>25983</v>
      </c>
      <c r="P196" s="17">
        <f t="shared" si="37"/>
        <v>27012</v>
      </c>
      <c r="Q196" s="17">
        <f t="shared" si="38"/>
        <v>40636</v>
      </c>
    </row>
    <row r="197" spans="1:17" s="18" customFormat="1" ht="25.05" customHeight="1" x14ac:dyDescent="0.3">
      <c r="A197" s="30">
        <v>41305</v>
      </c>
      <c r="B197" s="31" t="s">
        <v>242</v>
      </c>
      <c r="C197" s="46">
        <v>4967.92</v>
      </c>
      <c r="D197" s="15">
        <f t="shared" si="26"/>
        <v>1.310930074077038E-4</v>
      </c>
      <c r="E197" s="17">
        <f t="shared" si="27"/>
        <v>4285</v>
      </c>
      <c r="F197" s="17">
        <f t="shared" si="28"/>
        <v>34996</v>
      </c>
      <c r="G197" s="17">
        <f t="shared" si="29"/>
        <v>-21430</v>
      </c>
      <c r="H197" s="17">
        <f t="shared" si="30"/>
        <v>600</v>
      </c>
      <c r="I197" s="17">
        <f t="shared" si="31"/>
        <v>1847</v>
      </c>
      <c r="J197" s="32">
        <f t="shared" si="32"/>
        <v>7195</v>
      </c>
      <c r="K197" s="32">
        <f t="shared" si="33"/>
        <v>9642</v>
      </c>
      <c r="L197" s="32"/>
      <c r="M197" s="17">
        <f t="shared" si="34"/>
        <v>73</v>
      </c>
      <c r="N197" s="17">
        <f t="shared" si="35"/>
        <v>90</v>
      </c>
      <c r="O197" s="17">
        <f t="shared" si="36"/>
        <v>4098</v>
      </c>
      <c r="P197" s="17">
        <f t="shared" si="37"/>
        <v>4261</v>
      </c>
      <c r="Q197" s="17">
        <f t="shared" si="38"/>
        <v>6410</v>
      </c>
    </row>
    <row r="198" spans="1:17" s="18" customFormat="1" ht="25.05" customHeight="1" x14ac:dyDescent="0.3">
      <c r="A198" s="30">
        <v>42201</v>
      </c>
      <c r="B198" s="31" t="s">
        <v>243</v>
      </c>
      <c r="C198" s="46">
        <v>85715.12</v>
      </c>
      <c r="D198" s="15">
        <f t="shared" si="26"/>
        <v>2.2618425540492236E-3</v>
      </c>
      <c r="E198" s="17">
        <f t="shared" si="27"/>
        <v>73926</v>
      </c>
      <c r="F198" s="17">
        <f t="shared" si="28"/>
        <v>603803</v>
      </c>
      <c r="G198" s="17">
        <f t="shared" si="29"/>
        <v>-369745</v>
      </c>
      <c r="H198" s="17">
        <f t="shared" si="30"/>
        <v>10359</v>
      </c>
      <c r="I198" s="17">
        <f t="shared" si="31"/>
        <v>31861</v>
      </c>
      <c r="J198" s="32">
        <f t="shared" si="32"/>
        <v>124144</v>
      </c>
      <c r="K198" s="32">
        <f t="shared" si="33"/>
        <v>166364</v>
      </c>
      <c r="L198" s="32"/>
      <c r="M198" s="17">
        <f t="shared" si="34"/>
        <v>1251</v>
      </c>
      <c r="N198" s="17">
        <f t="shared" si="35"/>
        <v>1548</v>
      </c>
      <c r="O198" s="17">
        <f t="shared" si="36"/>
        <v>70711</v>
      </c>
      <c r="P198" s="17">
        <f t="shared" si="37"/>
        <v>73510</v>
      </c>
      <c r="Q198" s="17">
        <f t="shared" si="38"/>
        <v>110589</v>
      </c>
    </row>
    <row r="199" spans="1:17" s="18" customFormat="1" ht="25.05" customHeight="1" x14ac:dyDescent="0.3">
      <c r="A199" s="30">
        <v>42302</v>
      </c>
      <c r="B199" s="31" t="s">
        <v>244</v>
      </c>
      <c r="C199" s="46">
        <v>19134.05</v>
      </c>
      <c r="D199" s="15">
        <f t="shared" si="26"/>
        <v>5.0490751831538646E-4</v>
      </c>
      <c r="E199" s="17">
        <f t="shared" si="27"/>
        <v>16502</v>
      </c>
      <c r="F199" s="17">
        <f t="shared" si="28"/>
        <v>134786</v>
      </c>
      <c r="G199" s="17">
        <f t="shared" si="29"/>
        <v>-82537</v>
      </c>
      <c r="H199" s="17">
        <f t="shared" si="30"/>
        <v>2312</v>
      </c>
      <c r="I199" s="17">
        <f t="shared" si="31"/>
        <v>7112</v>
      </c>
      <c r="J199" s="32">
        <f t="shared" si="32"/>
        <v>27713</v>
      </c>
      <c r="K199" s="32">
        <f t="shared" si="33"/>
        <v>37137</v>
      </c>
      <c r="L199" s="32"/>
      <c r="M199" s="17">
        <f t="shared" si="34"/>
        <v>279</v>
      </c>
      <c r="N199" s="17">
        <f t="shared" si="35"/>
        <v>345</v>
      </c>
      <c r="O199" s="17">
        <f t="shared" si="36"/>
        <v>15785</v>
      </c>
      <c r="P199" s="17">
        <f t="shared" si="37"/>
        <v>16409</v>
      </c>
      <c r="Q199" s="17">
        <f t="shared" si="38"/>
        <v>24687</v>
      </c>
    </row>
    <row r="200" spans="1:17" s="18" customFormat="1" ht="25.05" customHeight="1" x14ac:dyDescent="0.3">
      <c r="A200" s="30">
        <v>42303</v>
      </c>
      <c r="B200" s="31" t="s">
        <v>245</v>
      </c>
      <c r="C200" s="46">
        <v>50193.22</v>
      </c>
      <c r="D200" s="15">
        <f t="shared" si="26"/>
        <v>1.324493985667343E-3</v>
      </c>
      <c r="E200" s="17">
        <f t="shared" si="27"/>
        <v>43290</v>
      </c>
      <c r="F200" s="17">
        <f t="shared" si="28"/>
        <v>353576</v>
      </c>
      <c r="G200" s="17">
        <f t="shared" si="29"/>
        <v>-216516</v>
      </c>
      <c r="H200" s="17">
        <f t="shared" si="30"/>
        <v>6066</v>
      </c>
      <c r="I200" s="17">
        <f t="shared" si="31"/>
        <v>18657</v>
      </c>
      <c r="J200" s="32">
        <f t="shared" si="32"/>
        <v>72697</v>
      </c>
      <c r="K200" s="32">
        <f t="shared" si="33"/>
        <v>97420</v>
      </c>
      <c r="L200" s="32"/>
      <c r="M200" s="17">
        <f t="shared" si="34"/>
        <v>733</v>
      </c>
      <c r="N200" s="17">
        <f t="shared" si="35"/>
        <v>906</v>
      </c>
      <c r="O200" s="17">
        <f t="shared" si="36"/>
        <v>41407</v>
      </c>
      <c r="P200" s="17">
        <f t="shared" si="37"/>
        <v>43046</v>
      </c>
      <c r="Q200" s="17">
        <f t="shared" si="38"/>
        <v>64759</v>
      </c>
    </row>
    <row r="201" spans="1:17" s="18" customFormat="1" ht="25.05" customHeight="1" x14ac:dyDescent="0.3">
      <c r="A201" s="30">
        <v>42304</v>
      </c>
      <c r="B201" s="31" t="s">
        <v>246</v>
      </c>
      <c r="C201" s="46">
        <v>92154</v>
      </c>
      <c r="D201" s="15">
        <f t="shared" si="26"/>
        <v>2.4317511160907453E-3</v>
      </c>
      <c r="E201" s="17">
        <f t="shared" si="27"/>
        <v>79479</v>
      </c>
      <c r="F201" s="17">
        <f t="shared" si="28"/>
        <v>649161</v>
      </c>
      <c r="G201" s="17">
        <f t="shared" si="29"/>
        <v>-397520</v>
      </c>
      <c r="H201" s="17">
        <f t="shared" si="30"/>
        <v>11138</v>
      </c>
      <c r="I201" s="17">
        <f t="shared" si="31"/>
        <v>34254</v>
      </c>
      <c r="J201" s="32">
        <f t="shared" si="32"/>
        <v>133470</v>
      </c>
      <c r="K201" s="32">
        <f t="shared" si="33"/>
        <v>178862</v>
      </c>
      <c r="L201" s="32"/>
      <c r="M201" s="17">
        <f t="shared" si="34"/>
        <v>1345</v>
      </c>
      <c r="N201" s="17">
        <f t="shared" si="35"/>
        <v>1664</v>
      </c>
      <c r="O201" s="17">
        <f t="shared" si="36"/>
        <v>76023</v>
      </c>
      <c r="P201" s="17">
        <f t="shared" si="37"/>
        <v>79032</v>
      </c>
      <c r="Q201" s="17">
        <f t="shared" si="38"/>
        <v>118896</v>
      </c>
    </row>
    <row r="202" spans="1:17" s="18" customFormat="1" ht="25.05" customHeight="1" x14ac:dyDescent="0.3">
      <c r="A202" s="30">
        <v>42315</v>
      </c>
      <c r="B202" s="31" t="s">
        <v>247</v>
      </c>
      <c r="C202" s="46">
        <v>202.93</v>
      </c>
      <c r="D202" s="15">
        <f t="shared" si="26"/>
        <v>5.3548978230819602E-6</v>
      </c>
      <c r="E202" s="17">
        <f t="shared" si="27"/>
        <v>175</v>
      </c>
      <c r="F202" s="17">
        <f t="shared" si="28"/>
        <v>1430</v>
      </c>
      <c r="G202" s="17">
        <f t="shared" si="29"/>
        <v>-875</v>
      </c>
      <c r="H202" s="17">
        <f t="shared" si="30"/>
        <v>25</v>
      </c>
      <c r="I202" s="17">
        <f t="shared" si="31"/>
        <v>75</v>
      </c>
      <c r="J202" s="32">
        <f t="shared" si="32"/>
        <v>294</v>
      </c>
      <c r="K202" s="32">
        <f t="shared" si="33"/>
        <v>394</v>
      </c>
      <c r="L202" s="32"/>
      <c r="M202" s="17">
        <f t="shared" si="34"/>
        <v>3</v>
      </c>
      <c r="N202" s="17">
        <f t="shared" si="35"/>
        <v>4</v>
      </c>
      <c r="O202" s="17">
        <f t="shared" si="36"/>
        <v>167</v>
      </c>
      <c r="P202" s="17">
        <f t="shared" si="37"/>
        <v>174</v>
      </c>
      <c r="Q202" s="17">
        <f t="shared" si="38"/>
        <v>262</v>
      </c>
    </row>
    <row r="203" spans="1:17" s="18" customFormat="1" ht="25.05" customHeight="1" x14ac:dyDescent="0.3">
      <c r="A203" s="30">
        <v>43201</v>
      </c>
      <c r="B203" s="31" t="s">
        <v>248</v>
      </c>
      <c r="C203" s="46">
        <v>51060.5</v>
      </c>
      <c r="D203" s="15">
        <f t="shared" si="26"/>
        <v>1.347379689033048E-3</v>
      </c>
      <c r="E203" s="17">
        <f t="shared" si="27"/>
        <v>44038</v>
      </c>
      <c r="F203" s="17">
        <f t="shared" si="28"/>
        <v>359686</v>
      </c>
      <c r="G203" s="17">
        <f t="shared" si="29"/>
        <v>-220257</v>
      </c>
      <c r="H203" s="17">
        <f t="shared" si="30"/>
        <v>6171</v>
      </c>
      <c r="I203" s="17">
        <f t="shared" si="31"/>
        <v>18980</v>
      </c>
      <c r="J203" s="32">
        <f t="shared" si="32"/>
        <v>73953</v>
      </c>
      <c r="K203" s="32">
        <f t="shared" si="33"/>
        <v>99104</v>
      </c>
      <c r="L203" s="32"/>
      <c r="M203" s="17">
        <f t="shared" si="34"/>
        <v>745</v>
      </c>
      <c r="N203" s="17">
        <f t="shared" si="35"/>
        <v>922</v>
      </c>
      <c r="O203" s="17">
        <f t="shared" si="36"/>
        <v>42123</v>
      </c>
      <c r="P203" s="17">
        <f t="shared" si="37"/>
        <v>43790</v>
      </c>
      <c r="Q203" s="17">
        <f t="shared" si="38"/>
        <v>65878</v>
      </c>
    </row>
    <row r="204" spans="1:17" s="18" customFormat="1" ht="25.05" customHeight="1" x14ac:dyDescent="0.3">
      <c r="A204" s="30">
        <v>43301</v>
      </c>
      <c r="B204" s="31" t="s">
        <v>249</v>
      </c>
      <c r="C204" s="46">
        <v>31919.91</v>
      </c>
      <c r="D204" s="15">
        <f t="shared" ref="D204:D267" si="39">+C204/$C$9</f>
        <v>8.4229959381053614E-4</v>
      </c>
      <c r="E204" s="17">
        <f t="shared" ref="E204:E267" si="40">ROUND(D204*$E$9,0)</f>
        <v>27530</v>
      </c>
      <c r="F204" s="17">
        <f t="shared" ref="F204:F267" si="41">ROUND(D204*$F$9,0)</f>
        <v>224853</v>
      </c>
      <c r="G204" s="17">
        <f t="shared" ref="G204:G267" si="42">ROUND(D204*$G$9,0)</f>
        <v>-137691</v>
      </c>
      <c r="H204" s="17">
        <f t="shared" ref="H204:H267" si="43">ROUND(D204*$H$9,0)</f>
        <v>3858</v>
      </c>
      <c r="I204" s="17">
        <f t="shared" ref="I204:I267" si="44">ROUND(D204*$I$9,0)</f>
        <v>11865</v>
      </c>
      <c r="J204" s="32">
        <f t="shared" ref="J204:J267" si="45">ROUND(D204*$J$9,0)</f>
        <v>46231</v>
      </c>
      <c r="K204" s="32">
        <f t="shared" ref="K204:K267" si="46">ROUND(SUM(H204:J204),0)</f>
        <v>61954</v>
      </c>
      <c r="L204" s="32"/>
      <c r="M204" s="17">
        <f t="shared" ref="M204:M267" si="47">ROUND(D204*$M$9,0)</f>
        <v>466</v>
      </c>
      <c r="N204" s="17">
        <f t="shared" ref="N204:N267" si="48">ROUND(D204*$N$9,0)</f>
        <v>576</v>
      </c>
      <c r="O204" s="17">
        <f t="shared" ref="O204:O267" si="49">ROUND(D204*$O$9,0)</f>
        <v>26333</v>
      </c>
      <c r="P204" s="17">
        <f t="shared" ref="P204:P267" si="50">ROUND(SUM(M204:O204),0)</f>
        <v>27375</v>
      </c>
      <c r="Q204" s="17">
        <f t="shared" ref="Q204:Q267" si="51">ROUND(D204*$Q$9,0)</f>
        <v>41183</v>
      </c>
    </row>
    <row r="205" spans="1:17" s="18" customFormat="1" ht="25.05" customHeight="1" x14ac:dyDescent="0.3">
      <c r="A205" s="30">
        <v>43303</v>
      </c>
      <c r="B205" s="31" t="s">
        <v>250</v>
      </c>
      <c r="C205" s="46">
        <v>15677.9</v>
      </c>
      <c r="D205" s="15">
        <f t="shared" si="39"/>
        <v>4.1370695599712539E-4</v>
      </c>
      <c r="E205" s="17">
        <f t="shared" si="40"/>
        <v>13522</v>
      </c>
      <c r="F205" s="17">
        <f t="shared" si="41"/>
        <v>110440</v>
      </c>
      <c r="G205" s="17">
        <f t="shared" si="42"/>
        <v>-67629</v>
      </c>
      <c r="H205" s="17">
        <f t="shared" si="43"/>
        <v>1895</v>
      </c>
      <c r="I205" s="17">
        <f t="shared" si="44"/>
        <v>5828</v>
      </c>
      <c r="J205" s="32">
        <f t="shared" si="45"/>
        <v>22707</v>
      </c>
      <c r="K205" s="32">
        <f t="shared" si="46"/>
        <v>30430</v>
      </c>
      <c r="L205" s="32"/>
      <c r="M205" s="17">
        <f t="shared" si="47"/>
        <v>229</v>
      </c>
      <c r="N205" s="17">
        <f t="shared" si="48"/>
        <v>283</v>
      </c>
      <c r="O205" s="17">
        <f t="shared" si="49"/>
        <v>12934</v>
      </c>
      <c r="P205" s="17">
        <f t="shared" si="50"/>
        <v>13446</v>
      </c>
      <c r="Q205" s="17">
        <f t="shared" si="51"/>
        <v>20228</v>
      </c>
    </row>
    <row r="206" spans="1:17" s="18" customFormat="1" ht="25.05" customHeight="1" x14ac:dyDescent="0.3">
      <c r="A206" s="30">
        <v>43305</v>
      </c>
      <c r="B206" s="31" t="s">
        <v>251</v>
      </c>
      <c r="C206" s="46">
        <v>10093.01</v>
      </c>
      <c r="D206" s="15">
        <f t="shared" si="39"/>
        <v>2.6633340204673759E-4</v>
      </c>
      <c r="E206" s="17">
        <f t="shared" si="40"/>
        <v>8705</v>
      </c>
      <c r="F206" s="17">
        <f t="shared" si="41"/>
        <v>71098</v>
      </c>
      <c r="G206" s="17">
        <f t="shared" si="42"/>
        <v>-43538</v>
      </c>
      <c r="H206" s="17">
        <f t="shared" si="43"/>
        <v>1220</v>
      </c>
      <c r="I206" s="17">
        <f t="shared" si="44"/>
        <v>3752</v>
      </c>
      <c r="J206" s="32">
        <f t="shared" si="45"/>
        <v>14618</v>
      </c>
      <c r="K206" s="32">
        <f t="shared" si="46"/>
        <v>19590</v>
      </c>
      <c r="L206" s="32"/>
      <c r="M206" s="17">
        <f t="shared" si="47"/>
        <v>147</v>
      </c>
      <c r="N206" s="17">
        <f t="shared" si="48"/>
        <v>182</v>
      </c>
      <c r="O206" s="17">
        <f t="shared" si="49"/>
        <v>8326</v>
      </c>
      <c r="P206" s="17">
        <f t="shared" si="50"/>
        <v>8655</v>
      </c>
      <c r="Q206" s="17">
        <f t="shared" si="51"/>
        <v>13022</v>
      </c>
    </row>
    <row r="207" spans="1:17" s="18" customFormat="1" ht="25.05" customHeight="1" x14ac:dyDescent="0.3">
      <c r="A207" s="30">
        <v>43306</v>
      </c>
      <c r="B207" s="31" t="s">
        <v>252</v>
      </c>
      <c r="C207" s="46">
        <v>14588.21</v>
      </c>
      <c r="D207" s="15">
        <f t="shared" si="39"/>
        <v>3.8495231839384258E-4</v>
      </c>
      <c r="E207" s="17">
        <f t="shared" si="40"/>
        <v>12582</v>
      </c>
      <c r="F207" s="17">
        <f t="shared" si="41"/>
        <v>102764</v>
      </c>
      <c r="G207" s="17">
        <f t="shared" si="42"/>
        <v>-62928</v>
      </c>
      <c r="H207" s="17">
        <f t="shared" si="43"/>
        <v>1763</v>
      </c>
      <c r="I207" s="17">
        <f t="shared" si="44"/>
        <v>5423</v>
      </c>
      <c r="J207" s="32">
        <f t="shared" si="45"/>
        <v>21129</v>
      </c>
      <c r="K207" s="32">
        <f t="shared" si="46"/>
        <v>28315</v>
      </c>
      <c r="L207" s="32"/>
      <c r="M207" s="17">
        <f t="shared" si="47"/>
        <v>213</v>
      </c>
      <c r="N207" s="17">
        <f t="shared" si="48"/>
        <v>263</v>
      </c>
      <c r="O207" s="17">
        <f t="shared" si="49"/>
        <v>12035</v>
      </c>
      <c r="P207" s="17">
        <f t="shared" si="50"/>
        <v>12511</v>
      </c>
      <c r="Q207" s="17">
        <f t="shared" si="51"/>
        <v>18822</v>
      </c>
    </row>
    <row r="208" spans="1:17" s="18" customFormat="1" ht="25.05" customHeight="1" x14ac:dyDescent="0.3">
      <c r="A208" s="30">
        <v>44201</v>
      </c>
      <c r="B208" s="31" t="s">
        <v>253</v>
      </c>
      <c r="C208" s="46">
        <v>75044.59</v>
      </c>
      <c r="D208" s="15">
        <f t="shared" si="39"/>
        <v>1.980269608362875E-3</v>
      </c>
      <c r="E208" s="17">
        <f t="shared" si="40"/>
        <v>64723</v>
      </c>
      <c r="F208" s="17">
        <f t="shared" si="41"/>
        <v>528637</v>
      </c>
      <c r="G208" s="17">
        <f t="shared" si="42"/>
        <v>-323716</v>
      </c>
      <c r="H208" s="17">
        <f t="shared" si="43"/>
        <v>9070</v>
      </c>
      <c r="I208" s="17">
        <f t="shared" si="44"/>
        <v>27895</v>
      </c>
      <c r="J208" s="32">
        <f t="shared" si="45"/>
        <v>108690</v>
      </c>
      <c r="K208" s="32">
        <f t="shared" si="46"/>
        <v>145655</v>
      </c>
      <c r="L208" s="32"/>
      <c r="M208" s="17">
        <f t="shared" si="47"/>
        <v>1096</v>
      </c>
      <c r="N208" s="17">
        <f t="shared" si="48"/>
        <v>1355</v>
      </c>
      <c r="O208" s="17">
        <f t="shared" si="49"/>
        <v>61909</v>
      </c>
      <c r="P208" s="17">
        <f t="shared" si="50"/>
        <v>64360</v>
      </c>
      <c r="Q208" s="17">
        <f t="shared" si="51"/>
        <v>96822</v>
      </c>
    </row>
    <row r="209" spans="1:17" s="18" customFormat="1" ht="25.05" customHeight="1" x14ac:dyDescent="0.3">
      <c r="A209" s="30">
        <v>44204</v>
      </c>
      <c r="B209" s="31" t="s">
        <v>254</v>
      </c>
      <c r="C209" s="46">
        <v>87509.9</v>
      </c>
      <c r="D209" s="15">
        <f t="shared" si="39"/>
        <v>2.3092030404973144E-3</v>
      </c>
      <c r="E209" s="17">
        <f t="shared" si="40"/>
        <v>75474</v>
      </c>
      <c r="F209" s="17">
        <f t="shared" si="41"/>
        <v>616446</v>
      </c>
      <c r="G209" s="17">
        <f t="shared" si="42"/>
        <v>-377487</v>
      </c>
      <c r="H209" s="17">
        <f t="shared" si="43"/>
        <v>10576</v>
      </c>
      <c r="I209" s="17">
        <f t="shared" si="44"/>
        <v>32528</v>
      </c>
      <c r="J209" s="32">
        <f t="shared" si="45"/>
        <v>126744</v>
      </c>
      <c r="K209" s="32">
        <f t="shared" si="46"/>
        <v>169848</v>
      </c>
      <c r="L209" s="32"/>
      <c r="M209" s="17">
        <f t="shared" si="47"/>
        <v>1278</v>
      </c>
      <c r="N209" s="17">
        <f t="shared" si="48"/>
        <v>1580</v>
      </c>
      <c r="O209" s="17">
        <f t="shared" si="49"/>
        <v>72192</v>
      </c>
      <c r="P209" s="17">
        <f t="shared" si="50"/>
        <v>75050</v>
      </c>
      <c r="Q209" s="17">
        <f t="shared" si="51"/>
        <v>112905</v>
      </c>
    </row>
    <row r="210" spans="1:17" s="18" customFormat="1" ht="25.05" customHeight="1" x14ac:dyDescent="0.3">
      <c r="A210" s="30">
        <v>44301</v>
      </c>
      <c r="B210" s="31" t="s">
        <v>255</v>
      </c>
      <c r="C210" s="46">
        <v>86966.61</v>
      </c>
      <c r="D210" s="15">
        <f t="shared" si="39"/>
        <v>2.2948667548899513E-3</v>
      </c>
      <c r="E210" s="17">
        <f t="shared" si="40"/>
        <v>75005</v>
      </c>
      <c r="F210" s="17">
        <f t="shared" si="41"/>
        <v>612619</v>
      </c>
      <c r="G210" s="17">
        <f t="shared" si="42"/>
        <v>-375143</v>
      </c>
      <c r="H210" s="17">
        <f t="shared" si="43"/>
        <v>10511</v>
      </c>
      <c r="I210" s="17">
        <f t="shared" si="44"/>
        <v>32326</v>
      </c>
      <c r="J210" s="32">
        <f t="shared" si="45"/>
        <v>125957</v>
      </c>
      <c r="K210" s="32">
        <f t="shared" si="46"/>
        <v>168794</v>
      </c>
      <c r="L210" s="32"/>
      <c r="M210" s="17">
        <f t="shared" si="47"/>
        <v>1270</v>
      </c>
      <c r="N210" s="17">
        <f t="shared" si="48"/>
        <v>1570</v>
      </c>
      <c r="O210" s="17">
        <f t="shared" si="49"/>
        <v>71744</v>
      </c>
      <c r="P210" s="17">
        <f t="shared" si="50"/>
        <v>74584</v>
      </c>
      <c r="Q210" s="17">
        <f t="shared" si="51"/>
        <v>112204</v>
      </c>
    </row>
    <row r="211" spans="1:17" s="18" customFormat="1" ht="25.05" customHeight="1" x14ac:dyDescent="0.3">
      <c r="A211" s="30">
        <v>44302</v>
      </c>
      <c r="B211" s="31" t="s">
        <v>256</v>
      </c>
      <c r="C211" s="46">
        <v>3753.48</v>
      </c>
      <c r="D211" s="15">
        <f t="shared" si="39"/>
        <v>9.9046478494957253E-5</v>
      </c>
      <c r="E211" s="17">
        <f t="shared" si="40"/>
        <v>3237</v>
      </c>
      <c r="F211" s="17">
        <f t="shared" si="41"/>
        <v>26441</v>
      </c>
      <c r="G211" s="17">
        <f t="shared" si="42"/>
        <v>-16191</v>
      </c>
      <c r="H211" s="17">
        <f t="shared" si="43"/>
        <v>454</v>
      </c>
      <c r="I211" s="17">
        <f t="shared" si="44"/>
        <v>1395</v>
      </c>
      <c r="J211" s="32">
        <f t="shared" si="45"/>
        <v>5436</v>
      </c>
      <c r="K211" s="32">
        <f t="shared" si="46"/>
        <v>7285</v>
      </c>
      <c r="L211" s="32"/>
      <c r="M211" s="17">
        <f t="shared" si="47"/>
        <v>55</v>
      </c>
      <c r="N211" s="17">
        <f t="shared" si="48"/>
        <v>68</v>
      </c>
      <c r="O211" s="17">
        <f t="shared" si="49"/>
        <v>3096</v>
      </c>
      <c r="P211" s="17">
        <f t="shared" si="50"/>
        <v>3219</v>
      </c>
      <c r="Q211" s="17">
        <f t="shared" si="51"/>
        <v>4843</v>
      </c>
    </row>
    <row r="212" spans="1:17" s="18" customFormat="1" ht="25.05" customHeight="1" x14ac:dyDescent="0.3">
      <c r="A212" s="30">
        <v>44303</v>
      </c>
      <c r="B212" s="31" t="s">
        <v>257</v>
      </c>
      <c r="C212" s="46">
        <v>20566.490000000002</v>
      </c>
      <c r="D212" s="15">
        <f t="shared" si="39"/>
        <v>5.4270661079897954E-4</v>
      </c>
      <c r="E212" s="17">
        <f t="shared" si="40"/>
        <v>17738</v>
      </c>
      <c r="F212" s="17">
        <f t="shared" si="41"/>
        <v>144877</v>
      </c>
      <c r="G212" s="17">
        <f t="shared" si="42"/>
        <v>-88717</v>
      </c>
      <c r="H212" s="17">
        <f t="shared" si="43"/>
        <v>2486</v>
      </c>
      <c r="I212" s="17">
        <f t="shared" si="44"/>
        <v>7645</v>
      </c>
      <c r="J212" s="32">
        <f t="shared" si="45"/>
        <v>29787</v>
      </c>
      <c r="K212" s="32">
        <f t="shared" si="46"/>
        <v>39918</v>
      </c>
      <c r="L212" s="32"/>
      <c r="M212" s="17">
        <f t="shared" si="47"/>
        <v>300</v>
      </c>
      <c r="N212" s="17">
        <f t="shared" si="48"/>
        <v>371</v>
      </c>
      <c r="O212" s="17">
        <f t="shared" si="49"/>
        <v>16966</v>
      </c>
      <c r="P212" s="17">
        <f t="shared" si="50"/>
        <v>17637</v>
      </c>
      <c r="Q212" s="17">
        <f t="shared" si="51"/>
        <v>26535</v>
      </c>
    </row>
    <row r="213" spans="1:17" s="18" customFormat="1" ht="25.05" customHeight="1" x14ac:dyDescent="0.3">
      <c r="A213" s="30">
        <v>44306</v>
      </c>
      <c r="B213" s="31" t="s">
        <v>258</v>
      </c>
      <c r="C213" s="46">
        <v>5367.33</v>
      </c>
      <c r="D213" s="15">
        <f t="shared" si="39"/>
        <v>1.4163260105830826E-4</v>
      </c>
      <c r="E213" s="17">
        <f t="shared" si="40"/>
        <v>4629</v>
      </c>
      <c r="F213" s="17">
        <f t="shared" si="41"/>
        <v>37809</v>
      </c>
      <c r="G213" s="17">
        <f t="shared" si="42"/>
        <v>-23153</v>
      </c>
      <c r="H213" s="17">
        <f t="shared" si="43"/>
        <v>649</v>
      </c>
      <c r="I213" s="17">
        <f t="shared" si="44"/>
        <v>1995</v>
      </c>
      <c r="J213" s="32">
        <f t="shared" si="45"/>
        <v>7774</v>
      </c>
      <c r="K213" s="32">
        <f t="shared" si="46"/>
        <v>10418</v>
      </c>
      <c r="L213" s="32"/>
      <c r="M213" s="17">
        <f t="shared" si="47"/>
        <v>78</v>
      </c>
      <c r="N213" s="17">
        <f t="shared" si="48"/>
        <v>97</v>
      </c>
      <c r="O213" s="17">
        <f t="shared" si="49"/>
        <v>4428</v>
      </c>
      <c r="P213" s="17">
        <f t="shared" si="50"/>
        <v>4603</v>
      </c>
      <c r="Q213" s="17">
        <f t="shared" si="51"/>
        <v>6925</v>
      </c>
    </row>
    <row r="214" spans="1:17" s="18" customFormat="1" ht="25.05" customHeight="1" x14ac:dyDescent="0.3">
      <c r="A214" s="30">
        <v>45201</v>
      </c>
      <c r="B214" s="31" t="s">
        <v>259</v>
      </c>
      <c r="C214" s="46">
        <v>40455.74</v>
      </c>
      <c r="D214" s="15">
        <f t="shared" si="39"/>
        <v>1.0675422759432798E-3</v>
      </c>
      <c r="E214" s="17">
        <f t="shared" si="40"/>
        <v>34891</v>
      </c>
      <c r="F214" s="17">
        <f t="shared" si="41"/>
        <v>284982</v>
      </c>
      <c r="G214" s="17">
        <f t="shared" si="42"/>
        <v>-174512</v>
      </c>
      <c r="H214" s="17">
        <f t="shared" si="43"/>
        <v>4889</v>
      </c>
      <c r="I214" s="17">
        <f t="shared" si="44"/>
        <v>15038</v>
      </c>
      <c r="J214" s="32">
        <f t="shared" si="45"/>
        <v>58594</v>
      </c>
      <c r="K214" s="32">
        <f t="shared" si="46"/>
        <v>78521</v>
      </c>
      <c r="L214" s="32"/>
      <c r="M214" s="17">
        <f t="shared" si="47"/>
        <v>591</v>
      </c>
      <c r="N214" s="17">
        <f t="shared" si="48"/>
        <v>730</v>
      </c>
      <c r="O214" s="17">
        <f t="shared" si="49"/>
        <v>33374</v>
      </c>
      <c r="P214" s="17">
        <f t="shared" si="50"/>
        <v>34695</v>
      </c>
      <c r="Q214" s="17">
        <f t="shared" si="51"/>
        <v>52196</v>
      </c>
    </row>
    <row r="215" spans="1:17" s="18" customFormat="1" ht="25.05" customHeight="1" x14ac:dyDescent="0.3">
      <c r="A215" s="30">
        <v>45205</v>
      </c>
      <c r="B215" s="31" t="s">
        <v>260</v>
      </c>
      <c r="C215" s="46">
        <v>31583.91</v>
      </c>
      <c r="D215" s="15">
        <f t="shared" si="39"/>
        <v>8.3343325729767184E-4</v>
      </c>
      <c r="E215" s="17">
        <f t="shared" si="40"/>
        <v>27240</v>
      </c>
      <c r="F215" s="17">
        <f t="shared" si="41"/>
        <v>222487</v>
      </c>
      <c r="G215" s="17">
        <f t="shared" si="42"/>
        <v>-136242</v>
      </c>
      <c r="H215" s="17">
        <f t="shared" si="43"/>
        <v>3817</v>
      </c>
      <c r="I215" s="17">
        <f t="shared" si="44"/>
        <v>11740</v>
      </c>
      <c r="J215" s="32">
        <f t="shared" si="45"/>
        <v>45744</v>
      </c>
      <c r="K215" s="32">
        <f t="shared" si="46"/>
        <v>61301</v>
      </c>
      <c r="L215" s="32"/>
      <c r="M215" s="17">
        <f t="shared" si="47"/>
        <v>461</v>
      </c>
      <c r="N215" s="17">
        <f t="shared" si="48"/>
        <v>570</v>
      </c>
      <c r="O215" s="17">
        <f t="shared" si="49"/>
        <v>26055</v>
      </c>
      <c r="P215" s="17">
        <f t="shared" si="50"/>
        <v>27086</v>
      </c>
      <c r="Q215" s="17">
        <f t="shared" si="51"/>
        <v>40749</v>
      </c>
    </row>
    <row r="216" spans="1:17" s="18" customFormat="1" ht="25.05" customHeight="1" x14ac:dyDescent="0.3">
      <c r="A216" s="30">
        <v>45302</v>
      </c>
      <c r="B216" s="31" t="s">
        <v>261</v>
      </c>
      <c r="C216" s="46">
        <v>39372.74</v>
      </c>
      <c r="D216" s="15">
        <f t="shared" si="39"/>
        <v>1.0389641734330655E-3</v>
      </c>
      <c r="E216" s="17">
        <f t="shared" si="40"/>
        <v>33957</v>
      </c>
      <c r="F216" s="17">
        <f t="shared" si="41"/>
        <v>277353</v>
      </c>
      <c r="G216" s="17">
        <f t="shared" si="42"/>
        <v>-169840</v>
      </c>
      <c r="H216" s="17">
        <f t="shared" si="43"/>
        <v>4758</v>
      </c>
      <c r="I216" s="17">
        <f t="shared" si="44"/>
        <v>14635</v>
      </c>
      <c r="J216" s="32">
        <f t="shared" si="45"/>
        <v>57025</v>
      </c>
      <c r="K216" s="32">
        <f t="shared" si="46"/>
        <v>76418</v>
      </c>
      <c r="L216" s="32"/>
      <c r="M216" s="17">
        <f t="shared" si="47"/>
        <v>575</v>
      </c>
      <c r="N216" s="17">
        <f t="shared" si="48"/>
        <v>711</v>
      </c>
      <c r="O216" s="17">
        <f t="shared" si="49"/>
        <v>32481</v>
      </c>
      <c r="P216" s="17">
        <f t="shared" si="50"/>
        <v>33767</v>
      </c>
      <c r="Q216" s="17">
        <f t="shared" si="51"/>
        <v>50798</v>
      </c>
    </row>
    <row r="217" spans="1:17" s="18" customFormat="1" ht="25.05" customHeight="1" x14ac:dyDescent="0.3">
      <c r="A217" s="30">
        <v>46201</v>
      </c>
      <c r="B217" s="31" t="s">
        <v>262</v>
      </c>
      <c r="C217" s="46">
        <v>19822.43</v>
      </c>
      <c r="D217" s="15">
        <f t="shared" si="39"/>
        <v>5.2307242524611704E-4</v>
      </c>
      <c r="E217" s="17">
        <f t="shared" si="40"/>
        <v>17096</v>
      </c>
      <c r="F217" s="17">
        <f t="shared" si="41"/>
        <v>139635</v>
      </c>
      <c r="G217" s="17">
        <f t="shared" si="42"/>
        <v>-85507</v>
      </c>
      <c r="H217" s="17">
        <f t="shared" si="43"/>
        <v>2396</v>
      </c>
      <c r="I217" s="17">
        <f t="shared" si="44"/>
        <v>7368</v>
      </c>
      <c r="J217" s="32">
        <f t="shared" si="45"/>
        <v>28710</v>
      </c>
      <c r="K217" s="32">
        <f t="shared" si="46"/>
        <v>38474</v>
      </c>
      <c r="L217" s="32"/>
      <c r="M217" s="17">
        <f t="shared" si="47"/>
        <v>289</v>
      </c>
      <c r="N217" s="17">
        <f t="shared" si="48"/>
        <v>358</v>
      </c>
      <c r="O217" s="17">
        <f t="shared" si="49"/>
        <v>16353</v>
      </c>
      <c r="P217" s="17">
        <f t="shared" si="50"/>
        <v>17000</v>
      </c>
      <c r="Q217" s="17">
        <f t="shared" si="51"/>
        <v>25575</v>
      </c>
    </row>
    <row r="218" spans="1:17" s="18" customFormat="1" ht="25.05" customHeight="1" x14ac:dyDescent="0.3">
      <c r="A218" s="30">
        <v>46205</v>
      </c>
      <c r="B218" s="31" t="s">
        <v>263</v>
      </c>
      <c r="C218" s="46">
        <v>10051.81</v>
      </c>
      <c r="D218" s="15">
        <f t="shared" si="39"/>
        <v>2.6524622030766015E-4</v>
      </c>
      <c r="E218" s="17">
        <f t="shared" si="40"/>
        <v>8669</v>
      </c>
      <c r="F218" s="17">
        <f t="shared" si="41"/>
        <v>70808</v>
      </c>
      <c r="G218" s="17">
        <f t="shared" si="42"/>
        <v>-43360</v>
      </c>
      <c r="H218" s="17">
        <f t="shared" si="43"/>
        <v>1215</v>
      </c>
      <c r="I218" s="17">
        <f t="shared" si="44"/>
        <v>3736</v>
      </c>
      <c r="J218" s="32">
        <f t="shared" si="45"/>
        <v>14558</v>
      </c>
      <c r="K218" s="32">
        <f t="shared" si="46"/>
        <v>19509</v>
      </c>
      <c r="L218" s="32"/>
      <c r="M218" s="17">
        <f t="shared" si="47"/>
        <v>147</v>
      </c>
      <c r="N218" s="17">
        <f t="shared" si="48"/>
        <v>181</v>
      </c>
      <c r="O218" s="17">
        <f t="shared" si="49"/>
        <v>8292</v>
      </c>
      <c r="P218" s="17">
        <f t="shared" si="50"/>
        <v>8620</v>
      </c>
      <c r="Q218" s="17">
        <f t="shared" si="51"/>
        <v>12969</v>
      </c>
    </row>
    <row r="219" spans="1:17" s="18" customFormat="1" ht="25.05" customHeight="1" x14ac:dyDescent="0.3">
      <c r="A219" s="30">
        <v>46301</v>
      </c>
      <c r="B219" s="31" t="s">
        <v>264</v>
      </c>
      <c r="C219" s="46">
        <v>396.36</v>
      </c>
      <c r="D219" s="15">
        <f t="shared" si="39"/>
        <v>1.04591105364252E-5</v>
      </c>
      <c r="E219" s="17">
        <f t="shared" si="40"/>
        <v>342</v>
      </c>
      <c r="F219" s="17">
        <f t="shared" si="41"/>
        <v>2792</v>
      </c>
      <c r="G219" s="17">
        <f t="shared" si="42"/>
        <v>-1710</v>
      </c>
      <c r="H219" s="17">
        <f t="shared" si="43"/>
        <v>48</v>
      </c>
      <c r="I219" s="17">
        <f t="shared" si="44"/>
        <v>147</v>
      </c>
      <c r="J219" s="32">
        <f t="shared" si="45"/>
        <v>574</v>
      </c>
      <c r="K219" s="32">
        <f t="shared" si="46"/>
        <v>769</v>
      </c>
      <c r="L219" s="32"/>
      <c r="M219" s="17">
        <f t="shared" si="47"/>
        <v>6</v>
      </c>
      <c r="N219" s="17">
        <f t="shared" si="48"/>
        <v>7</v>
      </c>
      <c r="O219" s="17">
        <f t="shared" si="49"/>
        <v>327</v>
      </c>
      <c r="P219" s="17">
        <f t="shared" si="50"/>
        <v>340</v>
      </c>
      <c r="Q219" s="17">
        <f t="shared" si="51"/>
        <v>511</v>
      </c>
    </row>
    <row r="220" spans="1:17" s="18" customFormat="1" ht="25.05" customHeight="1" x14ac:dyDescent="0.3">
      <c r="A220" s="30">
        <v>46302</v>
      </c>
      <c r="B220" s="31" t="s">
        <v>265</v>
      </c>
      <c r="C220" s="46">
        <v>37722.19</v>
      </c>
      <c r="D220" s="15">
        <f t="shared" si="39"/>
        <v>9.9540961470893463E-4</v>
      </c>
      <c r="E220" s="17">
        <f t="shared" si="40"/>
        <v>32534</v>
      </c>
      <c r="F220" s="17">
        <f t="shared" si="41"/>
        <v>265726</v>
      </c>
      <c r="G220" s="17">
        <f t="shared" si="42"/>
        <v>-162720</v>
      </c>
      <c r="H220" s="17">
        <f t="shared" si="43"/>
        <v>4559</v>
      </c>
      <c r="I220" s="17">
        <f t="shared" si="44"/>
        <v>14022</v>
      </c>
      <c r="J220" s="32">
        <f t="shared" si="45"/>
        <v>54634</v>
      </c>
      <c r="K220" s="32">
        <f t="shared" si="46"/>
        <v>73215</v>
      </c>
      <c r="L220" s="32"/>
      <c r="M220" s="17">
        <f t="shared" si="47"/>
        <v>551</v>
      </c>
      <c r="N220" s="17">
        <f t="shared" si="48"/>
        <v>681</v>
      </c>
      <c r="O220" s="17">
        <f t="shared" si="49"/>
        <v>31119</v>
      </c>
      <c r="P220" s="17">
        <f t="shared" si="50"/>
        <v>32351</v>
      </c>
      <c r="Q220" s="17">
        <f t="shared" si="51"/>
        <v>48669</v>
      </c>
    </row>
    <row r="221" spans="1:17" s="18" customFormat="1" ht="25.05" customHeight="1" x14ac:dyDescent="0.3">
      <c r="A221" s="30">
        <v>47201</v>
      </c>
      <c r="B221" s="31" t="s">
        <v>266</v>
      </c>
      <c r="C221" s="46">
        <v>28910.66</v>
      </c>
      <c r="D221" s="15">
        <f t="shared" si="39"/>
        <v>7.6289178681251024E-4</v>
      </c>
      <c r="E221" s="17">
        <f t="shared" si="40"/>
        <v>24934</v>
      </c>
      <c r="F221" s="17">
        <f t="shared" si="41"/>
        <v>203655</v>
      </c>
      <c r="G221" s="17">
        <f t="shared" si="42"/>
        <v>-124710</v>
      </c>
      <c r="H221" s="17">
        <f t="shared" si="43"/>
        <v>3494</v>
      </c>
      <c r="I221" s="17">
        <f t="shared" si="44"/>
        <v>10746</v>
      </c>
      <c r="J221" s="32">
        <f t="shared" si="45"/>
        <v>41872</v>
      </c>
      <c r="K221" s="32">
        <f t="shared" si="46"/>
        <v>56112</v>
      </c>
      <c r="L221" s="32"/>
      <c r="M221" s="17">
        <f t="shared" si="47"/>
        <v>422</v>
      </c>
      <c r="N221" s="17">
        <f t="shared" si="48"/>
        <v>522</v>
      </c>
      <c r="O221" s="17">
        <f t="shared" si="49"/>
        <v>23850</v>
      </c>
      <c r="P221" s="17">
        <f t="shared" si="50"/>
        <v>24794</v>
      </c>
      <c r="Q221" s="17">
        <f t="shared" si="51"/>
        <v>37300</v>
      </c>
    </row>
    <row r="222" spans="1:17" s="18" customFormat="1" ht="25.05" customHeight="1" x14ac:dyDescent="0.3">
      <c r="A222" s="30">
        <v>48201</v>
      </c>
      <c r="B222" s="31" t="s">
        <v>267</v>
      </c>
      <c r="C222" s="46">
        <v>122250.2</v>
      </c>
      <c r="D222" s="15">
        <f t="shared" si="39"/>
        <v>3.2259268213242704E-3</v>
      </c>
      <c r="E222" s="17">
        <f t="shared" si="40"/>
        <v>105436</v>
      </c>
      <c r="F222" s="17">
        <f t="shared" si="41"/>
        <v>861167</v>
      </c>
      <c r="G222" s="17">
        <f t="shared" si="42"/>
        <v>-527344</v>
      </c>
      <c r="H222" s="17">
        <f t="shared" si="43"/>
        <v>14775</v>
      </c>
      <c r="I222" s="17">
        <f t="shared" si="44"/>
        <v>45441</v>
      </c>
      <c r="J222" s="32">
        <f t="shared" si="45"/>
        <v>177059</v>
      </c>
      <c r="K222" s="32">
        <f t="shared" si="46"/>
        <v>237275</v>
      </c>
      <c r="L222" s="32"/>
      <c r="M222" s="17">
        <f t="shared" si="47"/>
        <v>1785</v>
      </c>
      <c r="N222" s="17">
        <f t="shared" si="48"/>
        <v>2207</v>
      </c>
      <c r="O222" s="17">
        <f t="shared" si="49"/>
        <v>100851</v>
      </c>
      <c r="P222" s="17">
        <f t="shared" si="50"/>
        <v>104843</v>
      </c>
      <c r="Q222" s="17">
        <f t="shared" si="51"/>
        <v>157726</v>
      </c>
    </row>
    <row r="223" spans="1:17" s="18" customFormat="1" ht="25.05" customHeight="1" x14ac:dyDescent="0.3">
      <c r="A223" s="30">
        <v>48303</v>
      </c>
      <c r="B223" s="31" t="s">
        <v>268</v>
      </c>
      <c r="C223" s="46">
        <v>42034.09</v>
      </c>
      <c r="D223" s="15">
        <f t="shared" si="39"/>
        <v>1.1091916278333966E-3</v>
      </c>
      <c r="E223" s="17">
        <f t="shared" si="40"/>
        <v>36253</v>
      </c>
      <c r="F223" s="17">
        <f t="shared" si="41"/>
        <v>296101</v>
      </c>
      <c r="G223" s="17">
        <f t="shared" si="42"/>
        <v>-181320</v>
      </c>
      <c r="H223" s="17">
        <f t="shared" si="43"/>
        <v>5080</v>
      </c>
      <c r="I223" s="17">
        <f t="shared" si="44"/>
        <v>15624</v>
      </c>
      <c r="J223" s="32">
        <f t="shared" si="45"/>
        <v>60880</v>
      </c>
      <c r="K223" s="32">
        <f t="shared" si="46"/>
        <v>81584</v>
      </c>
      <c r="L223" s="32"/>
      <c r="M223" s="17">
        <f t="shared" si="47"/>
        <v>614</v>
      </c>
      <c r="N223" s="17">
        <f t="shared" si="48"/>
        <v>759</v>
      </c>
      <c r="O223" s="17">
        <f t="shared" si="49"/>
        <v>34676</v>
      </c>
      <c r="P223" s="17">
        <f t="shared" si="50"/>
        <v>36049</v>
      </c>
      <c r="Q223" s="17">
        <f t="shared" si="51"/>
        <v>54232</v>
      </c>
    </row>
    <row r="224" spans="1:17" s="18" customFormat="1" ht="25.05" customHeight="1" x14ac:dyDescent="0.3">
      <c r="A224" s="30">
        <v>48305</v>
      </c>
      <c r="B224" s="31" t="s">
        <v>269</v>
      </c>
      <c r="C224" s="46">
        <v>22283.41</v>
      </c>
      <c r="D224" s="15">
        <f t="shared" si="39"/>
        <v>5.8801253486346413E-4</v>
      </c>
      <c r="E224" s="17">
        <f t="shared" si="40"/>
        <v>19219</v>
      </c>
      <c r="F224" s="17">
        <f t="shared" si="41"/>
        <v>156971</v>
      </c>
      <c r="G224" s="17">
        <f t="shared" si="42"/>
        <v>-96123</v>
      </c>
      <c r="H224" s="17">
        <f t="shared" si="43"/>
        <v>2693</v>
      </c>
      <c r="I224" s="17">
        <f t="shared" si="44"/>
        <v>8283</v>
      </c>
      <c r="J224" s="32">
        <f t="shared" si="45"/>
        <v>32274</v>
      </c>
      <c r="K224" s="32">
        <f t="shared" si="46"/>
        <v>43250</v>
      </c>
      <c r="L224" s="32"/>
      <c r="M224" s="17">
        <f t="shared" si="47"/>
        <v>325</v>
      </c>
      <c r="N224" s="17">
        <f t="shared" si="48"/>
        <v>402</v>
      </c>
      <c r="O224" s="17">
        <f t="shared" si="49"/>
        <v>18383</v>
      </c>
      <c r="P224" s="17">
        <f t="shared" si="50"/>
        <v>19110</v>
      </c>
      <c r="Q224" s="17">
        <f t="shared" si="51"/>
        <v>28750</v>
      </c>
    </row>
    <row r="225" spans="1:17" s="18" customFormat="1" ht="25.05" customHeight="1" x14ac:dyDescent="0.3">
      <c r="A225" s="30">
        <v>49201</v>
      </c>
      <c r="B225" s="31" t="s">
        <v>270</v>
      </c>
      <c r="C225" s="46">
        <v>57136.22</v>
      </c>
      <c r="D225" s="15">
        <f t="shared" si="39"/>
        <v>1.5077052190269156E-3</v>
      </c>
      <c r="E225" s="17">
        <f t="shared" si="40"/>
        <v>49278</v>
      </c>
      <c r="F225" s="17">
        <f t="shared" si="41"/>
        <v>402485</v>
      </c>
      <c r="G225" s="17">
        <f t="shared" si="42"/>
        <v>-246465</v>
      </c>
      <c r="H225" s="17">
        <f t="shared" si="43"/>
        <v>6905</v>
      </c>
      <c r="I225" s="17">
        <f t="shared" si="44"/>
        <v>21238</v>
      </c>
      <c r="J225" s="32">
        <f t="shared" si="45"/>
        <v>82752</v>
      </c>
      <c r="K225" s="32">
        <f t="shared" si="46"/>
        <v>110895</v>
      </c>
      <c r="L225" s="32"/>
      <c r="M225" s="17">
        <f t="shared" si="47"/>
        <v>834</v>
      </c>
      <c r="N225" s="17">
        <f t="shared" si="48"/>
        <v>1032</v>
      </c>
      <c r="O225" s="17">
        <f t="shared" si="49"/>
        <v>47135</v>
      </c>
      <c r="P225" s="17">
        <f t="shared" si="50"/>
        <v>49001</v>
      </c>
      <c r="Q225" s="17">
        <f t="shared" si="51"/>
        <v>73717</v>
      </c>
    </row>
    <row r="226" spans="1:17" s="18" customFormat="1" ht="25.05" customHeight="1" x14ac:dyDescent="0.3">
      <c r="A226" s="30">
        <v>49202</v>
      </c>
      <c r="B226" s="31" t="s">
        <v>271</v>
      </c>
      <c r="C226" s="46">
        <v>60810.35</v>
      </c>
      <c r="D226" s="15">
        <f t="shared" si="39"/>
        <v>1.6046578171578971E-3</v>
      </c>
      <c r="E226" s="17">
        <f t="shared" si="40"/>
        <v>52446</v>
      </c>
      <c r="F226" s="17">
        <f t="shared" si="41"/>
        <v>428366</v>
      </c>
      <c r="G226" s="17">
        <f t="shared" si="42"/>
        <v>-262314</v>
      </c>
      <c r="H226" s="17">
        <f t="shared" si="43"/>
        <v>7349</v>
      </c>
      <c r="I226" s="17">
        <f t="shared" si="44"/>
        <v>22604</v>
      </c>
      <c r="J226" s="32">
        <f t="shared" si="45"/>
        <v>88074</v>
      </c>
      <c r="K226" s="32">
        <f t="shared" si="46"/>
        <v>118027</v>
      </c>
      <c r="L226" s="32"/>
      <c r="M226" s="17">
        <f t="shared" si="47"/>
        <v>888</v>
      </c>
      <c r="N226" s="17">
        <f t="shared" si="48"/>
        <v>1098</v>
      </c>
      <c r="O226" s="17">
        <f t="shared" si="49"/>
        <v>50166</v>
      </c>
      <c r="P226" s="17">
        <f t="shared" si="50"/>
        <v>52152</v>
      </c>
      <c r="Q226" s="17">
        <f t="shared" si="51"/>
        <v>78457</v>
      </c>
    </row>
    <row r="227" spans="1:17" s="18" customFormat="1" ht="25.05" customHeight="1" x14ac:dyDescent="0.3">
      <c r="A227" s="30">
        <v>49301</v>
      </c>
      <c r="B227" s="31" t="s">
        <v>272</v>
      </c>
      <c r="C227" s="46">
        <v>2279.79</v>
      </c>
      <c r="D227" s="15">
        <f t="shared" si="39"/>
        <v>6.0158884876972459E-5</v>
      </c>
      <c r="E227" s="17">
        <f t="shared" si="40"/>
        <v>1966</v>
      </c>
      <c r="F227" s="17">
        <f t="shared" si="41"/>
        <v>16060</v>
      </c>
      <c r="G227" s="17">
        <f t="shared" si="42"/>
        <v>-9834</v>
      </c>
      <c r="H227" s="17">
        <f t="shared" si="43"/>
        <v>276</v>
      </c>
      <c r="I227" s="17">
        <f t="shared" si="44"/>
        <v>847</v>
      </c>
      <c r="J227" s="32">
        <f t="shared" si="45"/>
        <v>3302</v>
      </c>
      <c r="K227" s="32">
        <f t="shared" si="46"/>
        <v>4425</v>
      </c>
      <c r="L227" s="32"/>
      <c r="M227" s="17">
        <f t="shared" si="47"/>
        <v>33</v>
      </c>
      <c r="N227" s="17">
        <f t="shared" si="48"/>
        <v>41</v>
      </c>
      <c r="O227" s="17">
        <f t="shared" si="49"/>
        <v>1881</v>
      </c>
      <c r="P227" s="17">
        <f t="shared" si="50"/>
        <v>1955</v>
      </c>
      <c r="Q227" s="17">
        <f t="shared" si="51"/>
        <v>2941</v>
      </c>
    </row>
    <row r="228" spans="1:17" s="18" customFormat="1" ht="25.05" customHeight="1" x14ac:dyDescent="0.3">
      <c r="A228" s="30">
        <v>49303</v>
      </c>
      <c r="B228" s="31" t="s">
        <v>273</v>
      </c>
      <c r="C228" s="46">
        <v>9689.66</v>
      </c>
      <c r="D228" s="15">
        <f t="shared" si="39"/>
        <v>2.5568984004535725E-4</v>
      </c>
      <c r="E228" s="17">
        <f t="shared" si="40"/>
        <v>8357</v>
      </c>
      <c r="F228" s="17">
        <f t="shared" si="41"/>
        <v>68257</v>
      </c>
      <c r="G228" s="17">
        <f t="shared" si="42"/>
        <v>-41798</v>
      </c>
      <c r="H228" s="17">
        <f t="shared" si="43"/>
        <v>1171</v>
      </c>
      <c r="I228" s="17">
        <f t="shared" si="44"/>
        <v>3602</v>
      </c>
      <c r="J228" s="32">
        <f t="shared" si="45"/>
        <v>14034</v>
      </c>
      <c r="K228" s="32">
        <f t="shared" si="46"/>
        <v>18807</v>
      </c>
      <c r="L228" s="32"/>
      <c r="M228" s="17">
        <f t="shared" si="47"/>
        <v>141</v>
      </c>
      <c r="N228" s="17">
        <f t="shared" si="48"/>
        <v>175</v>
      </c>
      <c r="O228" s="17">
        <f t="shared" si="49"/>
        <v>7994</v>
      </c>
      <c r="P228" s="17">
        <f t="shared" si="50"/>
        <v>8310</v>
      </c>
      <c r="Q228" s="17">
        <f t="shared" si="51"/>
        <v>12502</v>
      </c>
    </row>
    <row r="229" spans="1:17" s="18" customFormat="1" ht="25.05" customHeight="1" x14ac:dyDescent="0.3">
      <c r="A229" s="30">
        <v>49304</v>
      </c>
      <c r="B229" s="31" t="s">
        <v>274</v>
      </c>
      <c r="C229" s="46">
        <v>27691.64</v>
      </c>
      <c r="D229" s="15">
        <f t="shared" si="39"/>
        <v>7.307244012889633E-4</v>
      </c>
      <c r="E229" s="17">
        <f t="shared" si="40"/>
        <v>23883</v>
      </c>
      <c r="F229" s="17">
        <f t="shared" si="41"/>
        <v>195068</v>
      </c>
      <c r="G229" s="17">
        <f t="shared" si="42"/>
        <v>-119452</v>
      </c>
      <c r="H229" s="17">
        <f t="shared" si="43"/>
        <v>3347</v>
      </c>
      <c r="I229" s="17">
        <f t="shared" si="44"/>
        <v>10293</v>
      </c>
      <c r="J229" s="32">
        <f t="shared" si="45"/>
        <v>40107</v>
      </c>
      <c r="K229" s="32">
        <f t="shared" si="46"/>
        <v>53747</v>
      </c>
      <c r="L229" s="32"/>
      <c r="M229" s="17">
        <f t="shared" si="47"/>
        <v>404</v>
      </c>
      <c r="N229" s="17">
        <f t="shared" si="48"/>
        <v>500</v>
      </c>
      <c r="O229" s="17">
        <f t="shared" si="49"/>
        <v>22844</v>
      </c>
      <c r="P229" s="17">
        <f t="shared" si="50"/>
        <v>23748</v>
      </c>
      <c r="Q229" s="17">
        <f t="shared" si="51"/>
        <v>35728</v>
      </c>
    </row>
    <row r="230" spans="1:17" s="18" customFormat="1" ht="25.05" customHeight="1" x14ac:dyDescent="0.3">
      <c r="A230" s="30">
        <v>49311</v>
      </c>
      <c r="B230" s="31" t="s">
        <v>511</v>
      </c>
      <c r="C230" s="46">
        <v>332.96</v>
      </c>
      <c r="D230" s="15">
        <f t="shared" si="39"/>
        <v>8.7861172777478415E-6</v>
      </c>
      <c r="E230" s="17">
        <f t="shared" si="40"/>
        <v>287</v>
      </c>
      <c r="F230" s="17">
        <f t="shared" si="41"/>
        <v>2345</v>
      </c>
      <c r="G230" s="17">
        <f t="shared" si="42"/>
        <v>-1436</v>
      </c>
      <c r="H230" s="17">
        <f t="shared" si="43"/>
        <v>40</v>
      </c>
      <c r="I230" s="17">
        <f t="shared" si="44"/>
        <v>124</v>
      </c>
      <c r="J230" s="32">
        <f t="shared" si="45"/>
        <v>482</v>
      </c>
      <c r="K230" s="32">
        <f t="shared" si="46"/>
        <v>646</v>
      </c>
      <c r="L230" s="32"/>
      <c r="M230" s="17">
        <f t="shared" si="47"/>
        <v>5</v>
      </c>
      <c r="N230" s="17">
        <f t="shared" si="48"/>
        <v>6</v>
      </c>
      <c r="O230" s="17">
        <f t="shared" si="49"/>
        <v>275</v>
      </c>
      <c r="P230" s="17">
        <f t="shared" si="50"/>
        <v>286</v>
      </c>
      <c r="Q230" s="17">
        <f t="shared" si="51"/>
        <v>430</v>
      </c>
    </row>
    <row r="231" spans="1:17" s="18" customFormat="1" ht="25.05" customHeight="1" x14ac:dyDescent="0.3">
      <c r="A231" s="30">
        <v>49321</v>
      </c>
      <c r="B231" s="31" t="s">
        <v>275</v>
      </c>
      <c r="C231" s="46">
        <v>4605.6400000000003</v>
      </c>
      <c r="D231" s="15">
        <f t="shared" si="39"/>
        <v>1.215331967175834E-4</v>
      </c>
      <c r="E231" s="17">
        <f t="shared" si="40"/>
        <v>3972</v>
      </c>
      <c r="F231" s="17">
        <f t="shared" si="41"/>
        <v>32444</v>
      </c>
      <c r="G231" s="17">
        <f t="shared" si="42"/>
        <v>-19867</v>
      </c>
      <c r="H231" s="17">
        <f t="shared" si="43"/>
        <v>557</v>
      </c>
      <c r="I231" s="17">
        <f t="shared" si="44"/>
        <v>1712</v>
      </c>
      <c r="J231" s="32">
        <f t="shared" si="45"/>
        <v>6671</v>
      </c>
      <c r="K231" s="32">
        <f t="shared" si="46"/>
        <v>8940</v>
      </c>
      <c r="L231" s="32"/>
      <c r="M231" s="17">
        <f t="shared" si="47"/>
        <v>67</v>
      </c>
      <c r="N231" s="17">
        <f t="shared" si="48"/>
        <v>83</v>
      </c>
      <c r="O231" s="17">
        <f t="shared" si="49"/>
        <v>3799</v>
      </c>
      <c r="P231" s="17">
        <f t="shared" si="50"/>
        <v>3949</v>
      </c>
      <c r="Q231" s="17">
        <f t="shared" si="51"/>
        <v>5942</v>
      </c>
    </row>
    <row r="232" spans="1:17" s="18" customFormat="1" ht="25.05" customHeight="1" x14ac:dyDescent="0.3">
      <c r="A232" s="30">
        <v>49325</v>
      </c>
      <c r="B232" s="31" t="s">
        <v>276</v>
      </c>
      <c r="C232" s="46">
        <v>166.48</v>
      </c>
      <c r="D232" s="15">
        <f t="shared" si="39"/>
        <v>4.3930586388739208E-6</v>
      </c>
      <c r="E232" s="17">
        <f t="shared" si="40"/>
        <v>144</v>
      </c>
      <c r="F232" s="17">
        <f t="shared" si="41"/>
        <v>1173</v>
      </c>
      <c r="G232" s="17">
        <f t="shared" si="42"/>
        <v>-718</v>
      </c>
      <c r="H232" s="17">
        <f t="shared" si="43"/>
        <v>20</v>
      </c>
      <c r="I232" s="17">
        <f t="shared" si="44"/>
        <v>62</v>
      </c>
      <c r="J232" s="32">
        <f t="shared" si="45"/>
        <v>241</v>
      </c>
      <c r="K232" s="32">
        <f t="shared" si="46"/>
        <v>323</v>
      </c>
      <c r="L232" s="32"/>
      <c r="M232" s="17">
        <f t="shared" si="47"/>
        <v>2</v>
      </c>
      <c r="N232" s="17">
        <f t="shared" si="48"/>
        <v>3</v>
      </c>
      <c r="O232" s="17">
        <f t="shared" si="49"/>
        <v>137</v>
      </c>
      <c r="P232" s="17">
        <f t="shared" si="50"/>
        <v>142</v>
      </c>
      <c r="Q232" s="17">
        <f t="shared" si="51"/>
        <v>215</v>
      </c>
    </row>
    <row r="233" spans="1:17" s="18" customFormat="1" ht="25.05" customHeight="1" x14ac:dyDescent="0.3">
      <c r="A233" s="30">
        <v>50201</v>
      </c>
      <c r="B233" s="31" t="s">
        <v>277</v>
      </c>
      <c r="C233" s="46">
        <v>117672.07</v>
      </c>
      <c r="D233" s="15">
        <f t="shared" si="39"/>
        <v>3.105119555908678E-3</v>
      </c>
      <c r="E233" s="17">
        <f t="shared" si="40"/>
        <v>101487</v>
      </c>
      <c r="F233" s="17">
        <f t="shared" si="41"/>
        <v>828918</v>
      </c>
      <c r="G233" s="17">
        <f t="shared" si="42"/>
        <v>-507595</v>
      </c>
      <c r="H233" s="17">
        <f t="shared" si="43"/>
        <v>14222</v>
      </c>
      <c r="I233" s="17">
        <f t="shared" si="44"/>
        <v>43739</v>
      </c>
      <c r="J233" s="32">
        <f t="shared" si="45"/>
        <v>170429</v>
      </c>
      <c r="K233" s="32">
        <f t="shared" si="46"/>
        <v>228390</v>
      </c>
      <c r="L233" s="32"/>
      <c r="M233" s="17">
        <f t="shared" si="47"/>
        <v>1718</v>
      </c>
      <c r="N233" s="17">
        <f t="shared" si="48"/>
        <v>2125</v>
      </c>
      <c r="O233" s="17">
        <f t="shared" si="49"/>
        <v>97074</v>
      </c>
      <c r="P233" s="17">
        <f t="shared" si="50"/>
        <v>100917</v>
      </c>
      <c r="Q233" s="17">
        <f t="shared" si="51"/>
        <v>151820</v>
      </c>
    </row>
    <row r="234" spans="1:17" s="18" customFormat="1" ht="25.05" customHeight="1" x14ac:dyDescent="0.3">
      <c r="A234" s="30">
        <v>50301</v>
      </c>
      <c r="B234" s="31" t="s">
        <v>278</v>
      </c>
      <c r="C234" s="46">
        <v>30323.3</v>
      </c>
      <c r="D234" s="15">
        <f t="shared" si="39"/>
        <v>8.0016839875159508E-4</v>
      </c>
      <c r="E234" s="17">
        <f t="shared" si="40"/>
        <v>26153</v>
      </c>
      <c r="F234" s="17">
        <f t="shared" si="41"/>
        <v>213606</v>
      </c>
      <c r="G234" s="17">
        <f t="shared" si="42"/>
        <v>-130804</v>
      </c>
      <c r="H234" s="17">
        <f t="shared" si="43"/>
        <v>3665</v>
      </c>
      <c r="I234" s="17">
        <f t="shared" si="44"/>
        <v>11271</v>
      </c>
      <c r="J234" s="32">
        <f t="shared" si="45"/>
        <v>43918</v>
      </c>
      <c r="K234" s="32">
        <f t="shared" si="46"/>
        <v>58854</v>
      </c>
      <c r="L234" s="32"/>
      <c r="M234" s="17">
        <f t="shared" si="47"/>
        <v>443</v>
      </c>
      <c r="N234" s="17">
        <f t="shared" si="48"/>
        <v>548</v>
      </c>
      <c r="O234" s="17">
        <f t="shared" si="49"/>
        <v>25015</v>
      </c>
      <c r="P234" s="17">
        <f t="shared" si="50"/>
        <v>26006</v>
      </c>
      <c r="Q234" s="17">
        <f t="shared" si="51"/>
        <v>39123</v>
      </c>
    </row>
    <row r="235" spans="1:17" s="18" customFormat="1" ht="25.05" customHeight="1" x14ac:dyDescent="0.3">
      <c r="A235" s="30">
        <v>50303</v>
      </c>
      <c r="B235" s="31" t="s">
        <v>279</v>
      </c>
      <c r="C235" s="46">
        <v>151.18</v>
      </c>
      <c r="D235" s="15">
        <f t="shared" si="39"/>
        <v>3.9893236726631391E-6</v>
      </c>
      <c r="E235" s="17">
        <f t="shared" si="40"/>
        <v>130</v>
      </c>
      <c r="F235" s="17">
        <f t="shared" si="41"/>
        <v>1065</v>
      </c>
      <c r="G235" s="17">
        <f t="shared" si="42"/>
        <v>-652</v>
      </c>
      <c r="H235" s="17">
        <f t="shared" si="43"/>
        <v>18</v>
      </c>
      <c r="I235" s="17">
        <f t="shared" si="44"/>
        <v>56</v>
      </c>
      <c r="J235" s="32">
        <f t="shared" si="45"/>
        <v>219</v>
      </c>
      <c r="K235" s="32">
        <f t="shared" si="46"/>
        <v>293</v>
      </c>
      <c r="L235" s="32"/>
      <c r="M235" s="17">
        <f t="shared" si="47"/>
        <v>2</v>
      </c>
      <c r="N235" s="17">
        <f t="shared" si="48"/>
        <v>3</v>
      </c>
      <c r="O235" s="17">
        <f t="shared" si="49"/>
        <v>125</v>
      </c>
      <c r="P235" s="17">
        <f t="shared" si="50"/>
        <v>130</v>
      </c>
      <c r="Q235" s="17">
        <f t="shared" si="51"/>
        <v>195</v>
      </c>
    </row>
    <row r="236" spans="1:17" s="18" customFormat="1" ht="25.05" customHeight="1" x14ac:dyDescent="0.3">
      <c r="A236" s="30">
        <v>50307</v>
      </c>
      <c r="B236" s="31" t="s">
        <v>280</v>
      </c>
      <c r="C236" s="46">
        <v>19051.09</v>
      </c>
      <c r="D236" s="15">
        <f t="shared" si="39"/>
        <v>5.027183776097103E-4</v>
      </c>
      <c r="E236" s="17">
        <f t="shared" si="40"/>
        <v>16431</v>
      </c>
      <c r="F236" s="17">
        <f t="shared" si="41"/>
        <v>134202</v>
      </c>
      <c r="G236" s="17">
        <f t="shared" si="42"/>
        <v>-82180</v>
      </c>
      <c r="H236" s="17">
        <f t="shared" si="43"/>
        <v>2302</v>
      </c>
      <c r="I236" s="17">
        <f t="shared" si="44"/>
        <v>7081</v>
      </c>
      <c r="J236" s="32">
        <f t="shared" si="45"/>
        <v>27592</v>
      </c>
      <c r="K236" s="32">
        <f t="shared" si="46"/>
        <v>36975</v>
      </c>
      <c r="L236" s="32"/>
      <c r="M236" s="17">
        <f t="shared" si="47"/>
        <v>278</v>
      </c>
      <c r="N236" s="17">
        <f t="shared" si="48"/>
        <v>344</v>
      </c>
      <c r="O236" s="17">
        <f t="shared" si="49"/>
        <v>15716</v>
      </c>
      <c r="P236" s="17">
        <f t="shared" si="50"/>
        <v>16338</v>
      </c>
      <c r="Q236" s="17">
        <f t="shared" si="51"/>
        <v>24580</v>
      </c>
    </row>
    <row r="237" spans="1:17" s="18" customFormat="1" ht="25.05" customHeight="1" x14ac:dyDescent="0.3">
      <c r="A237" s="30">
        <v>50310</v>
      </c>
      <c r="B237" s="31" t="s">
        <v>281</v>
      </c>
      <c r="C237" s="46">
        <v>20752.98</v>
      </c>
      <c r="D237" s="15">
        <f t="shared" si="39"/>
        <v>5.4762769144268194E-4</v>
      </c>
      <c r="E237" s="17">
        <f t="shared" si="40"/>
        <v>17899</v>
      </c>
      <c r="F237" s="17">
        <f t="shared" si="41"/>
        <v>146190</v>
      </c>
      <c r="G237" s="17">
        <f t="shared" si="42"/>
        <v>-89521</v>
      </c>
      <c r="H237" s="17">
        <f t="shared" si="43"/>
        <v>2508</v>
      </c>
      <c r="I237" s="17">
        <f t="shared" si="44"/>
        <v>7714</v>
      </c>
      <c r="J237" s="32">
        <f t="shared" si="45"/>
        <v>30057</v>
      </c>
      <c r="K237" s="32">
        <f t="shared" si="46"/>
        <v>40279</v>
      </c>
      <c r="L237" s="32"/>
      <c r="M237" s="17">
        <f t="shared" si="47"/>
        <v>303</v>
      </c>
      <c r="N237" s="17">
        <f t="shared" si="48"/>
        <v>375</v>
      </c>
      <c r="O237" s="17">
        <f t="shared" si="49"/>
        <v>17120</v>
      </c>
      <c r="P237" s="17">
        <f t="shared" si="50"/>
        <v>17798</v>
      </c>
      <c r="Q237" s="17">
        <f t="shared" si="51"/>
        <v>26775</v>
      </c>
    </row>
    <row r="238" spans="1:17" s="18" customFormat="1" ht="25.05" customHeight="1" x14ac:dyDescent="0.3">
      <c r="A238" s="30">
        <v>50312</v>
      </c>
      <c r="B238" s="31" t="s">
        <v>282</v>
      </c>
      <c r="C238" s="46">
        <v>8555.6200000000008</v>
      </c>
      <c r="D238" s="15">
        <f t="shared" si="39"/>
        <v>2.2576489879818894E-4</v>
      </c>
      <c r="E238" s="17">
        <f t="shared" si="40"/>
        <v>7379</v>
      </c>
      <c r="F238" s="17">
        <f t="shared" si="41"/>
        <v>60268</v>
      </c>
      <c r="G238" s="17">
        <f t="shared" si="42"/>
        <v>-36906</v>
      </c>
      <c r="H238" s="17">
        <f t="shared" si="43"/>
        <v>1034</v>
      </c>
      <c r="I238" s="17">
        <f t="shared" si="44"/>
        <v>3180</v>
      </c>
      <c r="J238" s="32">
        <f t="shared" si="45"/>
        <v>12391</v>
      </c>
      <c r="K238" s="32">
        <f t="shared" si="46"/>
        <v>16605</v>
      </c>
      <c r="L238" s="32"/>
      <c r="M238" s="17">
        <f t="shared" si="47"/>
        <v>125</v>
      </c>
      <c r="N238" s="17">
        <f t="shared" si="48"/>
        <v>154</v>
      </c>
      <c r="O238" s="17">
        <f t="shared" si="49"/>
        <v>7058</v>
      </c>
      <c r="P238" s="17">
        <f t="shared" si="50"/>
        <v>7337</v>
      </c>
      <c r="Q238" s="17">
        <f t="shared" si="51"/>
        <v>11038</v>
      </c>
    </row>
    <row r="239" spans="1:17" s="18" customFormat="1" ht="25.05" customHeight="1" x14ac:dyDescent="0.3">
      <c r="A239" s="30">
        <v>51002</v>
      </c>
      <c r="B239" s="31" t="s">
        <v>283</v>
      </c>
      <c r="C239" s="46">
        <v>20324.03</v>
      </c>
      <c r="D239" s="15">
        <f t="shared" si="39"/>
        <v>5.3630859904032146E-4</v>
      </c>
      <c r="E239" s="17">
        <f t="shared" si="40"/>
        <v>17529</v>
      </c>
      <c r="F239" s="17">
        <f t="shared" si="41"/>
        <v>143169</v>
      </c>
      <c r="G239" s="17">
        <f t="shared" si="42"/>
        <v>-87671</v>
      </c>
      <c r="H239" s="17">
        <f t="shared" si="43"/>
        <v>2456</v>
      </c>
      <c r="I239" s="17">
        <f t="shared" si="44"/>
        <v>7555</v>
      </c>
      <c r="J239" s="32">
        <f t="shared" si="45"/>
        <v>29436</v>
      </c>
      <c r="K239" s="32">
        <f t="shared" si="46"/>
        <v>39447</v>
      </c>
      <c r="L239" s="32"/>
      <c r="M239" s="17">
        <f t="shared" si="47"/>
        <v>297</v>
      </c>
      <c r="N239" s="17">
        <f t="shared" si="48"/>
        <v>367</v>
      </c>
      <c r="O239" s="17">
        <f t="shared" si="49"/>
        <v>16766</v>
      </c>
      <c r="P239" s="17">
        <f t="shared" si="50"/>
        <v>17430</v>
      </c>
      <c r="Q239" s="17">
        <f t="shared" si="51"/>
        <v>26222</v>
      </c>
    </row>
    <row r="240" spans="1:17" s="18" customFormat="1" ht="25.05" customHeight="1" x14ac:dyDescent="0.3">
      <c r="A240" s="30">
        <v>51201</v>
      </c>
      <c r="B240" s="31" t="s">
        <v>284</v>
      </c>
      <c r="C240" s="46">
        <v>79049.59</v>
      </c>
      <c r="D240" s="15">
        <f t="shared" si="39"/>
        <v>2.085953173047462E-3</v>
      </c>
      <c r="E240" s="17">
        <f t="shared" si="40"/>
        <v>68177</v>
      </c>
      <c r="F240" s="17">
        <f t="shared" si="41"/>
        <v>556849</v>
      </c>
      <c r="G240" s="17">
        <f t="shared" si="42"/>
        <v>-340992</v>
      </c>
      <c r="H240" s="17">
        <f t="shared" si="43"/>
        <v>9554</v>
      </c>
      <c r="I240" s="17">
        <f t="shared" si="44"/>
        <v>29383</v>
      </c>
      <c r="J240" s="32">
        <f t="shared" si="45"/>
        <v>114490</v>
      </c>
      <c r="K240" s="32">
        <f t="shared" si="46"/>
        <v>153427</v>
      </c>
      <c r="L240" s="32"/>
      <c r="M240" s="17">
        <f t="shared" si="47"/>
        <v>1154</v>
      </c>
      <c r="N240" s="17">
        <f t="shared" si="48"/>
        <v>1427</v>
      </c>
      <c r="O240" s="17">
        <f t="shared" si="49"/>
        <v>65212</v>
      </c>
      <c r="P240" s="17">
        <f t="shared" si="50"/>
        <v>67793</v>
      </c>
      <c r="Q240" s="17">
        <f t="shared" si="51"/>
        <v>101989</v>
      </c>
    </row>
    <row r="241" spans="1:17" s="18" customFormat="1" ht="25.05" customHeight="1" x14ac:dyDescent="0.3">
      <c r="A241" s="30">
        <v>51301</v>
      </c>
      <c r="B241" s="31" t="s">
        <v>285</v>
      </c>
      <c r="C241" s="46">
        <v>11502.63</v>
      </c>
      <c r="D241" s="15">
        <f t="shared" si="39"/>
        <v>3.035303225088318E-4</v>
      </c>
      <c r="E241" s="17">
        <f t="shared" si="40"/>
        <v>9921</v>
      </c>
      <c r="F241" s="17">
        <f t="shared" si="41"/>
        <v>81028</v>
      </c>
      <c r="G241" s="17">
        <f t="shared" si="42"/>
        <v>-49618</v>
      </c>
      <c r="H241" s="17">
        <f t="shared" si="43"/>
        <v>1390</v>
      </c>
      <c r="I241" s="17">
        <f t="shared" si="44"/>
        <v>4276</v>
      </c>
      <c r="J241" s="32">
        <f t="shared" si="45"/>
        <v>16660</v>
      </c>
      <c r="K241" s="32">
        <f t="shared" si="46"/>
        <v>22326</v>
      </c>
      <c r="L241" s="32"/>
      <c r="M241" s="17">
        <f t="shared" si="47"/>
        <v>168</v>
      </c>
      <c r="N241" s="17">
        <f t="shared" si="48"/>
        <v>208</v>
      </c>
      <c r="O241" s="17">
        <f t="shared" si="49"/>
        <v>9489</v>
      </c>
      <c r="P241" s="17">
        <f t="shared" si="50"/>
        <v>9865</v>
      </c>
      <c r="Q241" s="17">
        <f t="shared" si="51"/>
        <v>14841</v>
      </c>
    </row>
    <row r="242" spans="1:17" s="18" customFormat="1" ht="25.05" customHeight="1" x14ac:dyDescent="0.3">
      <c r="A242" s="30">
        <v>52003</v>
      </c>
      <c r="B242" s="31" t="s">
        <v>497</v>
      </c>
      <c r="C242" s="46">
        <v>93287.02</v>
      </c>
      <c r="D242" s="15">
        <f t="shared" si="39"/>
        <v>2.4616491416734995E-3</v>
      </c>
      <c r="E242" s="17">
        <f t="shared" si="40"/>
        <v>80456</v>
      </c>
      <c r="F242" s="17">
        <f t="shared" si="41"/>
        <v>657142</v>
      </c>
      <c r="G242" s="17">
        <f t="shared" si="42"/>
        <v>-402407</v>
      </c>
      <c r="H242" s="17">
        <f t="shared" si="43"/>
        <v>11274</v>
      </c>
      <c r="I242" s="17">
        <f t="shared" si="44"/>
        <v>34675</v>
      </c>
      <c r="J242" s="32">
        <f t="shared" si="45"/>
        <v>135111</v>
      </c>
      <c r="K242" s="32">
        <f t="shared" si="46"/>
        <v>181060</v>
      </c>
      <c r="L242" s="32"/>
      <c r="M242" s="17">
        <f t="shared" si="47"/>
        <v>1362</v>
      </c>
      <c r="N242" s="17">
        <f t="shared" si="48"/>
        <v>1684</v>
      </c>
      <c r="O242" s="17">
        <f t="shared" si="49"/>
        <v>76958</v>
      </c>
      <c r="P242" s="17">
        <f t="shared" si="50"/>
        <v>80004</v>
      </c>
      <c r="Q242" s="17">
        <f t="shared" si="51"/>
        <v>120358</v>
      </c>
    </row>
    <row r="243" spans="1:17" s="18" customFormat="1" ht="25.05" customHeight="1" x14ac:dyDescent="0.3">
      <c r="A243" s="30">
        <v>52201</v>
      </c>
      <c r="B243" s="31" t="s">
        <v>286</v>
      </c>
      <c r="C243" s="46">
        <v>345546.26</v>
      </c>
      <c r="D243" s="15">
        <f t="shared" si="39"/>
        <v>9.1182423271478491E-3</v>
      </c>
      <c r="E243" s="17">
        <f t="shared" si="40"/>
        <v>298020</v>
      </c>
      <c r="F243" s="17">
        <f t="shared" si="41"/>
        <v>2434132</v>
      </c>
      <c r="G243" s="17">
        <f t="shared" si="42"/>
        <v>-1490564</v>
      </c>
      <c r="H243" s="17">
        <f>ROUND(D243*$H$9,0)-1</f>
        <v>41761</v>
      </c>
      <c r="I243" s="17">
        <f t="shared" si="44"/>
        <v>128442</v>
      </c>
      <c r="J243" s="32">
        <f t="shared" si="45"/>
        <v>500467</v>
      </c>
      <c r="K243" s="32">
        <f t="shared" si="46"/>
        <v>670670</v>
      </c>
      <c r="L243" s="32"/>
      <c r="M243" s="17">
        <f t="shared" si="47"/>
        <v>5045</v>
      </c>
      <c r="N243" s="17">
        <f t="shared" si="48"/>
        <v>6239</v>
      </c>
      <c r="O243" s="17">
        <f t="shared" si="49"/>
        <v>285061</v>
      </c>
      <c r="P243" s="17">
        <f t="shared" si="50"/>
        <v>296345</v>
      </c>
      <c r="Q243" s="17">
        <f t="shared" si="51"/>
        <v>445821</v>
      </c>
    </row>
    <row r="244" spans="1:17" s="18" customFormat="1" ht="25.05" customHeight="1" x14ac:dyDescent="0.3">
      <c r="A244" s="30">
        <v>52303</v>
      </c>
      <c r="B244" s="31" t="s">
        <v>287</v>
      </c>
      <c r="C244" s="46">
        <v>308962.21999999997</v>
      </c>
      <c r="D244" s="15">
        <f t="shared" si="39"/>
        <v>8.1528661079809262E-3</v>
      </c>
      <c r="E244" s="17">
        <f t="shared" si="40"/>
        <v>266467</v>
      </c>
      <c r="F244" s="17">
        <f t="shared" si="41"/>
        <v>2176423</v>
      </c>
      <c r="G244" s="17">
        <f t="shared" si="42"/>
        <v>-1332753</v>
      </c>
      <c r="H244" s="17">
        <f t="shared" si="43"/>
        <v>37340</v>
      </c>
      <c r="I244" s="17">
        <f t="shared" si="44"/>
        <v>114843</v>
      </c>
      <c r="J244" s="32">
        <f t="shared" si="45"/>
        <v>447481</v>
      </c>
      <c r="K244" s="32">
        <f t="shared" si="46"/>
        <v>599664</v>
      </c>
      <c r="L244" s="32"/>
      <c r="M244" s="17">
        <f t="shared" si="47"/>
        <v>4511</v>
      </c>
      <c r="N244" s="17">
        <f t="shared" si="48"/>
        <v>5579</v>
      </c>
      <c r="O244" s="17">
        <f t="shared" si="49"/>
        <v>254880</v>
      </c>
      <c r="P244" s="17">
        <f t="shared" si="50"/>
        <v>264970</v>
      </c>
      <c r="Q244" s="17">
        <f t="shared" si="51"/>
        <v>398621</v>
      </c>
    </row>
    <row r="245" spans="1:17" s="18" customFormat="1" ht="25.05" customHeight="1" x14ac:dyDescent="0.3">
      <c r="A245" s="30">
        <v>52310</v>
      </c>
      <c r="B245" s="31" t="s">
        <v>288</v>
      </c>
      <c r="C245" s="46">
        <v>237.84</v>
      </c>
      <c r="D245" s="15">
        <f t="shared" si="39"/>
        <v>6.2760996316060385E-6</v>
      </c>
      <c r="E245" s="17">
        <f t="shared" si="40"/>
        <v>205</v>
      </c>
      <c r="F245" s="17">
        <f t="shared" si="41"/>
        <v>1675</v>
      </c>
      <c r="G245" s="17">
        <f t="shared" si="42"/>
        <v>-1026</v>
      </c>
      <c r="H245" s="17">
        <f t="shared" si="43"/>
        <v>29</v>
      </c>
      <c r="I245" s="17">
        <f t="shared" si="44"/>
        <v>88</v>
      </c>
      <c r="J245" s="32">
        <f t="shared" si="45"/>
        <v>344</v>
      </c>
      <c r="K245" s="32">
        <f t="shared" si="46"/>
        <v>461</v>
      </c>
      <c r="L245" s="32"/>
      <c r="M245" s="17">
        <f t="shared" si="47"/>
        <v>3</v>
      </c>
      <c r="N245" s="17">
        <f t="shared" si="48"/>
        <v>4</v>
      </c>
      <c r="O245" s="17">
        <f t="shared" si="49"/>
        <v>196</v>
      </c>
      <c r="P245" s="17">
        <f t="shared" si="50"/>
        <v>203</v>
      </c>
      <c r="Q245" s="17">
        <f t="shared" si="51"/>
        <v>307</v>
      </c>
    </row>
    <row r="246" spans="1:17" s="18" customFormat="1" ht="25.05" customHeight="1" x14ac:dyDescent="0.3">
      <c r="A246" s="30">
        <v>52315</v>
      </c>
      <c r="B246" s="31" t="s">
        <v>289</v>
      </c>
      <c r="C246" s="46">
        <v>196881.56</v>
      </c>
      <c r="D246" s="15">
        <f t="shared" si="39"/>
        <v>5.1952921551716366E-3</v>
      </c>
      <c r="E246" s="17">
        <f t="shared" si="40"/>
        <v>169802</v>
      </c>
      <c r="F246" s="17">
        <f t="shared" si="41"/>
        <v>1386893</v>
      </c>
      <c r="G246" s="17">
        <f t="shared" si="42"/>
        <v>-849277</v>
      </c>
      <c r="H246" s="17">
        <f t="shared" si="43"/>
        <v>23795</v>
      </c>
      <c r="I246" s="17">
        <f t="shared" si="44"/>
        <v>73182</v>
      </c>
      <c r="J246" s="32">
        <f t="shared" si="45"/>
        <v>285151</v>
      </c>
      <c r="K246" s="32">
        <f t="shared" si="46"/>
        <v>382128</v>
      </c>
      <c r="L246" s="32"/>
      <c r="M246" s="17">
        <f t="shared" si="47"/>
        <v>2874</v>
      </c>
      <c r="N246" s="17">
        <f t="shared" si="48"/>
        <v>3555</v>
      </c>
      <c r="O246" s="17">
        <f t="shared" si="49"/>
        <v>162419</v>
      </c>
      <c r="P246" s="17">
        <f t="shared" si="50"/>
        <v>168848</v>
      </c>
      <c r="Q246" s="17">
        <f t="shared" si="51"/>
        <v>254015</v>
      </c>
    </row>
    <row r="247" spans="1:17" s="18" customFormat="1" ht="25.05" customHeight="1" x14ac:dyDescent="0.3">
      <c r="A247" s="30">
        <v>52319</v>
      </c>
      <c r="B247" s="31" t="s">
        <v>290</v>
      </c>
      <c r="C247" s="46">
        <v>34452.870000000003</v>
      </c>
      <c r="D247" s="15">
        <f t="shared" si="39"/>
        <v>9.0913910492251414E-4</v>
      </c>
      <c r="E247" s="17">
        <f t="shared" si="40"/>
        <v>29714</v>
      </c>
      <c r="F247" s="17">
        <f t="shared" si="41"/>
        <v>242696</v>
      </c>
      <c r="G247" s="17">
        <f t="shared" si="42"/>
        <v>-148617</v>
      </c>
      <c r="H247" s="17">
        <f t="shared" si="43"/>
        <v>4164</v>
      </c>
      <c r="I247" s="17">
        <f t="shared" si="44"/>
        <v>12806</v>
      </c>
      <c r="J247" s="32">
        <f t="shared" si="45"/>
        <v>49899</v>
      </c>
      <c r="K247" s="32">
        <f t="shared" si="46"/>
        <v>66869</v>
      </c>
      <c r="L247" s="32"/>
      <c r="M247" s="17">
        <f t="shared" si="47"/>
        <v>503</v>
      </c>
      <c r="N247" s="17">
        <f t="shared" si="48"/>
        <v>622</v>
      </c>
      <c r="O247" s="17">
        <f t="shared" si="49"/>
        <v>28422</v>
      </c>
      <c r="P247" s="17">
        <f t="shared" si="50"/>
        <v>29547</v>
      </c>
      <c r="Q247" s="17">
        <f t="shared" si="51"/>
        <v>44451</v>
      </c>
    </row>
    <row r="248" spans="1:17" s="18" customFormat="1" ht="25.05" customHeight="1" x14ac:dyDescent="0.3">
      <c r="A248" s="30">
        <v>53201</v>
      </c>
      <c r="B248" s="31" t="s">
        <v>291</v>
      </c>
      <c r="C248" s="46">
        <v>33716.51</v>
      </c>
      <c r="D248" s="15">
        <f t="shared" si="39"/>
        <v>8.8970810624807155E-4</v>
      </c>
      <c r="E248" s="17">
        <f t="shared" si="40"/>
        <v>29079</v>
      </c>
      <c r="F248" s="17">
        <f t="shared" si="41"/>
        <v>237509</v>
      </c>
      <c r="G248" s="17">
        <f t="shared" si="42"/>
        <v>-145441</v>
      </c>
      <c r="H248" s="17">
        <f t="shared" si="43"/>
        <v>4075</v>
      </c>
      <c r="I248" s="17">
        <f t="shared" si="44"/>
        <v>12533</v>
      </c>
      <c r="J248" s="32">
        <f t="shared" si="45"/>
        <v>48833</v>
      </c>
      <c r="K248" s="32">
        <f t="shared" si="46"/>
        <v>65441</v>
      </c>
      <c r="L248" s="32"/>
      <c r="M248" s="17">
        <f t="shared" si="47"/>
        <v>492</v>
      </c>
      <c r="N248" s="17">
        <f t="shared" si="48"/>
        <v>609</v>
      </c>
      <c r="O248" s="17">
        <f t="shared" si="49"/>
        <v>27815</v>
      </c>
      <c r="P248" s="17">
        <f t="shared" si="50"/>
        <v>28916</v>
      </c>
      <c r="Q248" s="17">
        <f t="shared" si="51"/>
        <v>43501</v>
      </c>
    </row>
    <row r="249" spans="1:17" s="18" customFormat="1" ht="25.05" customHeight="1" x14ac:dyDescent="0.3">
      <c r="A249" s="30">
        <v>53304</v>
      </c>
      <c r="B249" s="31" t="s">
        <v>292</v>
      </c>
      <c r="C249" s="46">
        <v>45740.12</v>
      </c>
      <c r="D249" s="15">
        <f t="shared" si="39"/>
        <v>1.2069860001749748E-3</v>
      </c>
      <c r="E249" s="17">
        <f t="shared" si="40"/>
        <v>39449</v>
      </c>
      <c r="F249" s="17">
        <f t="shared" si="41"/>
        <v>322207</v>
      </c>
      <c r="G249" s="17">
        <f t="shared" si="42"/>
        <v>-197307</v>
      </c>
      <c r="H249" s="17">
        <f t="shared" si="43"/>
        <v>5528</v>
      </c>
      <c r="I249" s="17">
        <f t="shared" si="44"/>
        <v>17002</v>
      </c>
      <c r="J249" s="32">
        <f t="shared" si="45"/>
        <v>66247</v>
      </c>
      <c r="K249" s="32">
        <f t="shared" si="46"/>
        <v>88777</v>
      </c>
      <c r="L249" s="32"/>
      <c r="M249" s="17">
        <f t="shared" si="47"/>
        <v>668</v>
      </c>
      <c r="N249" s="17">
        <f t="shared" si="48"/>
        <v>826</v>
      </c>
      <c r="O249" s="17">
        <f t="shared" si="49"/>
        <v>37734</v>
      </c>
      <c r="P249" s="17">
        <f t="shared" si="50"/>
        <v>39228</v>
      </c>
      <c r="Q249" s="17">
        <f t="shared" si="51"/>
        <v>59014</v>
      </c>
    </row>
    <row r="250" spans="1:17" s="18" customFormat="1" ht="25.05" customHeight="1" x14ac:dyDescent="0.3">
      <c r="A250" s="30">
        <v>53305</v>
      </c>
      <c r="B250" s="31" t="s">
        <v>293</v>
      </c>
      <c r="C250" s="46">
        <v>76900.42</v>
      </c>
      <c r="D250" s="15">
        <f t="shared" si="39"/>
        <v>2.0292410764898654E-3</v>
      </c>
      <c r="E250" s="17">
        <f t="shared" si="40"/>
        <v>66323</v>
      </c>
      <c r="F250" s="17">
        <f t="shared" si="41"/>
        <v>541710</v>
      </c>
      <c r="G250" s="17">
        <f t="shared" si="42"/>
        <v>-331721</v>
      </c>
      <c r="H250" s="17">
        <f t="shared" si="43"/>
        <v>9294</v>
      </c>
      <c r="I250" s="17">
        <f t="shared" si="44"/>
        <v>28584</v>
      </c>
      <c r="J250" s="32">
        <f t="shared" si="45"/>
        <v>111378</v>
      </c>
      <c r="K250" s="32">
        <f t="shared" si="46"/>
        <v>149256</v>
      </c>
      <c r="L250" s="32"/>
      <c r="M250" s="17">
        <f t="shared" si="47"/>
        <v>1123</v>
      </c>
      <c r="N250" s="17">
        <f t="shared" si="48"/>
        <v>1389</v>
      </c>
      <c r="O250" s="17">
        <f t="shared" si="49"/>
        <v>63440</v>
      </c>
      <c r="P250" s="17">
        <f t="shared" si="50"/>
        <v>65952</v>
      </c>
      <c r="Q250" s="17">
        <f t="shared" si="51"/>
        <v>99216</v>
      </c>
    </row>
    <row r="251" spans="1:17" s="18" customFormat="1" ht="25.05" customHeight="1" x14ac:dyDescent="0.3">
      <c r="A251" s="30">
        <v>54201</v>
      </c>
      <c r="B251" s="31" t="s">
        <v>294</v>
      </c>
      <c r="C251" s="46">
        <v>39832.68</v>
      </c>
      <c r="D251" s="15">
        <f t="shared" si="39"/>
        <v>1.0511010270513E-3</v>
      </c>
      <c r="E251" s="17">
        <f t="shared" si="40"/>
        <v>34354</v>
      </c>
      <c r="F251" s="17">
        <f t="shared" si="41"/>
        <v>280593</v>
      </c>
      <c r="G251" s="17">
        <f t="shared" si="42"/>
        <v>-171824</v>
      </c>
      <c r="H251" s="17">
        <f t="shared" si="43"/>
        <v>4814</v>
      </c>
      <c r="I251" s="17">
        <f t="shared" si="44"/>
        <v>14806</v>
      </c>
      <c r="J251" s="32">
        <f t="shared" si="45"/>
        <v>57691</v>
      </c>
      <c r="K251" s="32">
        <f t="shared" si="46"/>
        <v>77311</v>
      </c>
      <c r="L251" s="32"/>
      <c r="M251" s="17">
        <f t="shared" si="47"/>
        <v>582</v>
      </c>
      <c r="N251" s="17">
        <f t="shared" si="48"/>
        <v>719</v>
      </c>
      <c r="O251" s="17">
        <f t="shared" si="49"/>
        <v>32860</v>
      </c>
      <c r="P251" s="17">
        <f t="shared" si="50"/>
        <v>34161</v>
      </c>
      <c r="Q251" s="17">
        <f t="shared" si="51"/>
        <v>51392</v>
      </c>
    </row>
    <row r="252" spans="1:17" s="18" customFormat="1" ht="25.05" customHeight="1" x14ac:dyDescent="0.3">
      <c r="A252" s="30">
        <v>54205</v>
      </c>
      <c r="B252" s="31" t="s">
        <v>295</v>
      </c>
      <c r="C252" s="46">
        <v>66648.460000000006</v>
      </c>
      <c r="D252" s="15">
        <f t="shared" si="39"/>
        <v>1.758713316738605E-3</v>
      </c>
      <c r="E252" s="17">
        <f t="shared" si="40"/>
        <v>57482</v>
      </c>
      <c r="F252" s="17">
        <f t="shared" si="41"/>
        <v>469492</v>
      </c>
      <c r="G252" s="17">
        <f t="shared" si="42"/>
        <v>-287498</v>
      </c>
      <c r="H252" s="17">
        <f t="shared" si="43"/>
        <v>8055</v>
      </c>
      <c r="I252" s="17">
        <f t="shared" si="44"/>
        <v>24774</v>
      </c>
      <c r="J252" s="32">
        <f t="shared" si="45"/>
        <v>96529</v>
      </c>
      <c r="K252" s="32">
        <f t="shared" si="46"/>
        <v>129358</v>
      </c>
      <c r="L252" s="32"/>
      <c r="M252" s="17">
        <f t="shared" si="47"/>
        <v>973</v>
      </c>
      <c r="N252" s="17">
        <f t="shared" si="48"/>
        <v>1203</v>
      </c>
      <c r="O252" s="17">
        <f t="shared" si="49"/>
        <v>54982</v>
      </c>
      <c r="P252" s="17">
        <f t="shared" si="50"/>
        <v>57158</v>
      </c>
      <c r="Q252" s="17">
        <f t="shared" si="51"/>
        <v>85989</v>
      </c>
    </row>
    <row r="253" spans="1:17" s="18" customFormat="1" ht="25.05" customHeight="1" x14ac:dyDescent="0.3">
      <c r="A253" s="30">
        <v>54301</v>
      </c>
      <c r="B253" s="31" t="s">
        <v>296</v>
      </c>
      <c r="C253" s="46">
        <v>14418.56</v>
      </c>
      <c r="D253" s="15">
        <f t="shared" si="39"/>
        <v>3.804756100920348E-4</v>
      </c>
      <c r="E253" s="17">
        <f t="shared" si="40"/>
        <v>12435</v>
      </c>
      <c r="F253" s="17">
        <f t="shared" si="41"/>
        <v>101569</v>
      </c>
      <c r="G253" s="17">
        <f t="shared" si="42"/>
        <v>-62197</v>
      </c>
      <c r="H253" s="17">
        <f t="shared" si="43"/>
        <v>1743</v>
      </c>
      <c r="I253" s="17">
        <f t="shared" si="44"/>
        <v>5359</v>
      </c>
      <c r="J253" s="32">
        <f t="shared" si="45"/>
        <v>20883</v>
      </c>
      <c r="K253" s="32">
        <f t="shared" si="46"/>
        <v>27985</v>
      </c>
      <c r="L253" s="32"/>
      <c r="M253" s="17">
        <f t="shared" si="47"/>
        <v>210</v>
      </c>
      <c r="N253" s="17">
        <f t="shared" si="48"/>
        <v>260</v>
      </c>
      <c r="O253" s="17">
        <f t="shared" si="49"/>
        <v>11895</v>
      </c>
      <c r="P253" s="17">
        <f t="shared" si="50"/>
        <v>12365</v>
      </c>
      <c r="Q253" s="17">
        <f t="shared" si="51"/>
        <v>18603</v>
      </c>
    </row>
    <row r="254" spans="1:17" s="18" customFormat="1" ht="25.05" customHeight="1" x14ac:dyDescent="0.3">
      <c r="A254" s="30">
        <v>54304</v>
      </c>
      <c r="B254" s="31" t="s">
        <v>297</v>
      </c>
      <c r="C254" s="46">
        <v>5495.22</v>
      </c>
      <c r="D254" s="15">
        <f t="shared" si="39"/>
        <v>1.4500735039351724E-4</v>
      </c>
      <c r="E254" s="17">
        <f t="shared" si="40"/>
        <v>4739</v>
      </c>
      <c r="F254" s="17">
        <f t="shared" si="41"/>
        <v>38710</v>
      </c>
      <c r="G254" s="17">
        <f t="shared" si="42"/>
        <v>-23704</v>
      </c>
      <c r="H254" s="17">
        <f t="shared" si="43"/>
        <v>664</v>
      </c>
      <c r="I254" s="17">
        <f t="shared" si="44"/>
        <v>2043</v>
      </c>
      <c r="J254" s="32">
        <f t="shared" si="45"/>
        <v>7959</v>
      </c>
      <c r="K254" s="32">
        <f t="shared" si="46"/>
        <v>10666</v>
      </c>
      <c r="L254" s="32"/>
      <c r="M254" s="17">
        <f t="shared" si="47"/>
        <v>80</v>
      </c>
      <c r="N254" s="17">
        <f t="shared" si="48"/>
        <v>99</v>
      </c>
      <c r="O254" s="17">
        <f t="shared" si="49"/>
        <v>4533</v>
      </c>
      <c r="P254" s="17">
        <f t="shared" si="50"/>
        <v>4712</v>
      </c>
      <c r="Q254" s="17">
        <f t="shared" si="51"/>
        <v>7090</v>
      </c>
    </row>
    <row r="255" spans="1:17" s="18" customFormat="1" ht="25.05" customHeight="1" x14ac:dyDescent="0.3">
      <c r="A255" s="30">
        <v>55201</v>
      </c>
      <c r="B255" s="31" t="s">
        <v>298</v>
      </c>
      <c r="C255" s="46">
        <v>54937.760000000002</v>
      </c>
      <c r="D255" s="15">
        <f t="shared" si="39"/>
        <v>1.4496924625683693E-3</v>
      </c>
      <c r="E255" s="17">
        <f t="shared" si="40"/>
        <v>47382</v>
      </c>
      <c r="F255" s="17">
        <f t="shared" si="41"/>
        <v>386998</v>
      </c>
      <c r="G255" s="17">
        <f t="shared" si="42"/>
        <v>-236982</v>
      </c>
      <c r="H255" s="17">
        <f t="shared" si="43"/>
        <v>6640</v>
      </c>
      <c r="I255" s="17">
        <f t="shared" si="44"/>
        <v>20421</v>
      </c>
      <c r="J255" s="32">
        <f t="shared" si="45"/>
        <v>79568</v>
      </c>
      <c r="K255" s="32">
        <f t="shared" si="46"/>
        <v>106629</v>
      </c>
      <c r="L255" s="32"/>
      <c r="M255" s="17">
        <f t="shared" si="47"/>
        <v>802</v>
      </c>
      <c r="N255" s="17">
        <f t="shared" si="48"/>
        <v>992</v>
      </c>
      <c r="O255" s="17">
        <f t="shared" si="49"/>
        <v>45321</v>
      </c>
      <c r="P255" s="17">
        <f t="shared" si="50"/>
        <v>47115</v>
      </c>
      <c r="Q255" s="17">
        <f t="shared" si="51"/>
        <v>70880</v>
      </c>
    </row>
    <row r="256" spans="1:17" s="18" customFormat="1" ht="25.05" customHeight="1" x14ac:dyDescent="0.3">
      <c r="A256" s="30">
        <v>55301</v>
      </c>
      <c r="B256" s="31" t="s">
        <v>299</v>
      </c>
      <c r="C256" s="46">
        <v>94707.67</v>
      </c>
      <c r="D256" s="15">
        <f t="shared" si="39"/>
        <v>2.4991371207419536E-3</v>
      </c>
      <c r="E256" s="17">
        <f t="shared" si="40"/>
        <v>81682</v>
      </c>
      <c r="F256" s="17">
        <f t="shared" si="41"/>
        <v>667149</v>
      </c>
      <c r="G256" s="17">
        <f t="shared" si="42"/>
        <v>-408535</v>
      </c>
      <c r="H256" s="17">
        <f t="shared" si="43"/>
        <v>11446</v>
      </c>
      <c r="I256" s="17">
        <f t="shared" si="44"/>
        <v>35203</v>
      </c>
      <c r="J256" s="32">
        <f t="shared" si="45"/>
        <v>137169</v>
      </c>
      <c r="K256" s="32">
        <f t="shared" si="46"/>
        <v>183818</v>
      </c>
      <c r="L256" s="32"/>
      <c r="M256" s="17">
        <f t="shared" si="47"/>
        <v>1383</v>
      </c>
      <c r="N256" s="17">
        <f t="shared" si="48"/>
        <v>1710</v>
      </c>
      <c r="O256" s="17">
        <f t="shared" si="49"/>
        <v>78130</v>
      </c>
      <c r="P256" s="17">
        <f t="shared" si="50"/>
        <v>81223</v>
      </c>
      <c r="Q256" s="17">
        <f t="shared" si="51"/>
        <v>122191</v>
      </c>
    </row>
    <row r="257" spans="1:17" s="18" customFormat="1" ht="25.05" customHeight="1" x14ac:dyDescent="0.3">
      <c r="A257" s="30">
        <v>55306</v>
      </c>
      <c r="B257" s="31" t="s">
        <v>300</v>
      </c>
      <c r="C257" s="46">
        <v>7850.91</v>
      </c>
      <c r="D257" s="15">
        <f t="shared" si="39"/>
        <v>2.071690773577706E-4</v>
      </c>
      <c r="E257" s="17">
        <f t="shared" si="40"/>
        <v>6771</v>
      </c>
      <c r="F257" s="17">
        <f t="shared" si="41"/>
        <v>55304</v>
      </c>
      <c r="G257" s="17">
        <f t="shared" si="42"/>
        <v>-33866</v>
      </c>
      <c r="H257" s="17">
        <f t="shared" si="43"/>
        <v>949</v>
      </c>
      <c r="I257" s="17">
        <f t="shared" si="44"/>
        <v>2918</v>
      </c>
      <c r="J257" s="32">
        <f t="shared" si="45"/>
        <v>11371</v>
      </c>
      <c r="K257" s="32">
        <f t="shared" si="46"/>
        <v>15238</v>
      </c>
      <c r="L257" s="32"/>
      <c r="M257" s="17">
        <f t="shared" si="47"/>
        <v>115</v>
      </c>
      <c r="N257" s="17">
        <f t="shared" si="48"/>
        <v>142</v>
      </c>
      <c r="O257" s="17">
        <f t="shared" si="49"/>
        <v>6477</v>
      </c>
      <c r="P257" s="17">
        <f t="shared" si="50"/>
        <v>6734</v>
      </c>
      <c r="Q257" s="17">
        <f t="shared" si="51"/>
        <v>10129</v>
      </c>
    </row>
    <row r="258" spans="1:17" s="18" customFormat="1" ht="25.05" customHeight="1" x14ac:dyDescent="0.3">
      <c r="A258" s="30">
        <v>55309</v>
      </c>
      <c r="B258" s="31" t="s">
        <v>301</v>
      </c>
      <c r="C258" s="46">
        <v>247.18</v>
      </c>
      <c r="D258" s="15">
        <f t="shared" si="39"/>
        <v>6.5225626763386333E-6</v>
      </c>
      <c r="E258" s="17">
        <f t="shared" si="40"/>
        <v>213</v>
      </c>
      <c r="F258" s="17">
        <f t="shared" si="41"/>
        <v>1741</v>
      </c>
      <c r="G258" s="17">
        <f t="shared" si="42"/>
        <v>-1066</v>
      </c>
      <c r="H258" s="17">
        <f t="shared" si="43"/>
        <v>30</v>
      </c>
      <c r="I258" s="17">
        <f t="shared" si="44"/>
        <v>92</v>
      </c>
      <c r="J258" s="32">
        <f t="shared" si="45"/>
        <v>358</v>
      </c>
      <c r="K258" s="32">
        <f t="shared" si="46"/>
        <v>480</v>
      </c>
      <c r="L258" s="32"/>
      <c r="M258" s="17">
        <f t="shared" si="47"/>
        <v>4</v>
      </c>
      <c r="N258" s="17">
        <f t="shared" si="48"/>
        <v>4</v>
      </c>
      <c r="O258" s="17">
        <f t="shared" si="49"/>
        <v>204</v>
      </c>
      <c r="P258" s="17">
        <f t="shared" si="50"/>
        <v>212</v>
      </c>
      <c r="Q258" s="17">
        <f t="shared" si="51"/>
        <v>319</v>
      </c>
    </row>
    <row r="259" spans="1:17" s="18" customFormat="1" ht="25.05" customHeight="1" x14ac:dyDescent="0.3">
      <c r="A259" s="30">
        <v>55314</v>
      </c>
      <c r="B259" s="31" t="s">
        <v>503</v>
      </c>
      <c r="C259" s="46">
        <v>1.98</v>
      </c>
      <c r="D259" s="15">
        <f t="shared" si="39"/>
        <v>5.2248054450807084E-8</v>
      </c>
      <c r="E259" s="17">
        <f t="shared" si="40"/>
        <v>2</v>
      </c>
      <c r="F259" s="17">
        <f t="shared" si="41"/>
        <v>14</v>
      </c>
      <c r="G259" s="17">
        <f t="shared" si="42"/>
        <v>-9</v>
      </c>
      <c r="H259" s="17">
        <f t="shared" si="43"/>
        <v>0</v>
      </c>
      <c r="I259" s="17">
        <f t="shared" si="44"/>
        <v>1</v>
      </c>
      <c r="J259" s="32">
        <f t="shared" si="45"/>
        <v>3</v>
      </c>
      <c r="K259" s="32">
        <f t="shared" si="46"/>
        <v>4</v>
      </c>
      <c r="L259" s="32"/>
      <c r="M259" s="17">
        <f t="shared" si="47"/>
        <v>0</v>
      </c>
      <c r="N259" s="17">
        <f t="shared" si="48"/>
        <v>0</v>
      </c>
      <c r="O259" s="17">
        <f t="shared" si="49"/>
        <v>2</v>
      </c>
      <c r="P259" s="17">
        <f t="shared" si="50"/>
        <v>2</v>
      </c>
      <c r="Q259" s="17">
        <f t="shared" si="51"/>
        <v>3</v>
      </c>
    </row>
    <row r="260" spans="1:17" s="18" customFormat="1" ht="25.05" customHeight="1" x14ac:dyDescent="0.3">
      <c r="A260" s="30">
        <v>56201</v>
      </c>
      <c r="B260" s="31" t="s">
        <v>302</v>
      </c>
      <c r="C260" s="46">
        <v>98725.87</v>
      </c>
      <c r="D260" s="15">
        <f t="shared" si="39"/>
        <v>2.605169005789546E-3</v>
      </c>
      <c r="E260" s="17">
        <f t="shared" si="40"/>
        <v>85147</v>
      </c>
      <c r="F260" s="17">
        <f t="shared" si="41"/>
        <v>695455</v>
      </c>
      <c r="G260" s="17">
        <f t="shared" si="42"/>
        <v>-425868</v>
      </c>
      <c r="H260" s="17">
        <f t="shared" si="43"/>
        <v>11932</v>
      </c>
      <c r="I260" s="17">
        <f t="shared" si="44"/>
        <v>36697</v>
      </c>
      <c r="J260" s="32">
        <f t="shared" si="45"/>
        <v>142988</v>
      </c>
      <c r="K260" s="32">
        <f t="shared" si="46"/>
        <v>191617</v>
      </c>
      <c r="L260" s="32"/>
      <c r="M260" s="17">
        <f t="shared" si="47"/>
        <v>1441</v>
      </c>
      <c r="N260" s="17">
        <f t="shared" si="48"/>
        <v>1783</v>
      </c>
      <c r="O260" s="17">
        <f t="shared" si="49"/>
        <v>81445</v>
      </c>
      <c r="P260" s="17">
        <f t="shared" si="50"/>
        <v>84669</v>
      </c>
      <c r="Q260" s="17">
        <f t="shared" si="51"/>
        <v>127375</v>
      </c>
    </row>
    <row r="261" spans="1:17" s="18" customFormat="1" ht="25.05" customHeight="1" x14ac:dyDescent="0.3">
      <c r="A261" s="30">
        <v>56304</v>
      </c>
      <c r="B261" s="31" t="s">
        <v>303</v>
      </c>
      <c r="C261" s="46">
        <v>6775.17</v>
      </c>
      <c r="D261" s="15">
        <f t="shared" si="39"/>
        <v>1.7878255104720941E-4</v>
      </c>
      <c r="E261" s="17">
        <f t="shared" si="40"/>
        <v>5843</v>
      </c>
      <c r="F261" s="17">
        <f t="shared" si="41"/>
        <v>47726</v>
      </c>
      <c r="G261" s="17">
        <f t="shared" si="42"/>
        <v>-29226</v>
      </c>
      <c r="H261" s="17">
        <f t="shared" si="43"/>
        <v>819</v>
      </c>
      <c r="I261" s="17">
        <f t="shared" si="44"/>
        <v>2518</v>
      </c>
      <c r="J261" s="32">
        <f t="shared" si="45"/>
        <v>9813</v>
      </c>
      <c r="K261" s="32">
        <f t="shared" si="46"/>
        <v>13150</v>
      </c>
      <c r="L261" s="32"/>
      <c r="M261" s="17">
        <f t="shared" si="47"/>
        <v>99</v>
      </c>
      <c r="N261" s="17">
        <f t="shared" si="48"/>
        <v>122</v>
      </c>
      <c r="O261" s="17">
        <f t="shared" si="49"/>
        <v>5589</v>
      </c>
      <c r="P261" s="17">
        <f t="shared" si="50"/>
        <v>5810</v>
      </c>
      <c r="Q261" s="17">
        <f t="shared" si="51"/>
        <v>8741</v>
      </c>
    </row>
    <row r="262" spans="1:17" s="18" customFormat="1" ht="25.05" customHeight="1" x14ac:dyDescent="0.3">
      <c r="A262" s="30">
        <v>56310</v>
      </c>
      <c r="B262" s="31" t="s">
        <v>304</v>
      </c>
      <c r="C262" s="46">
        <v>4250.4799999999996</v>
      </c>
      <c r="D262" s="15">
        <f t="shared" si="39"/>
        <v>1.1216126792023558E-4</v>
      </c>
      <c r="E262" s="17">
        <f t="shared" si="40"/>
        <v>3666</v>
      </c>
      <c r="F262" s="17">
        <f t="shared" si="41"/>
        <v>29942</v>
      </c>
      <c r="G262" s="17">
        <f t="shared" si="42"/>
        <v>-18335</v>
      </c>
      <c r="H262" s="17">
        <f t="shared" si="43"/>
        <v>514</v>
      </c>
      <c r="I262" s="17">
        <f t="shared" si="44"/>
        <v>1580</v>
      </c>
      <c r="J262" s="32">
        <f t="shared" si="45"/>
        <v>6156</v>
      </c>
      <c r="K262" s="32">
        <f t="shared" si="46"/>
        <v>8250</v>
      </c>
      <c r="L262" s="32"/>
      <c r="M262" s="17">
        <f t="shared" si="47"/>
        <v>62</v>
      </c>
      <c r="N262" s="17">
        <f t="shared" si="48"/>
        <v>77</v>
      </c>
      <c r="O262" s="17">
        <f t="shared" si="49"/>
        <v>3506</v>
      </c>
      <c r="P262" s="17">
        <f t="shared" si="50"/>
        <v>3645</v>
      </c>
      <c r="Q262" s="17">
        <f t="shared" si="51"/>
        <v>5484</v>
      </c>
    </row>
    <row r="263" spans="1:17" s="18" customFormat="1" ht="25.05" customHeight="1" x14ac:dyDescent="0.3">
      <c r="A263" s="30">
        <v>57004</v>
      </c>
      <c r="B263" s="31" t="s">
        <v>305</v>
      </c>
      <c r="C263" s="46">
        <v>96631.27</v>
      </c>
      <c r="D263" s="15">
        <f t="shared" si="39"/>
        <v>2.5498968972781015E-3</v>
      </c>
      <c r="E263" s="17">
        <f t="shared" si="40"/>
        <v>83341</v>
      </c>
      <c r="F263" s="17">
        <f t="shared" si="41"/>
        <v>680700</v>
      </c>
      <c r="G263" s="17">
        <f t="shared" si="42"/>
        <v>-416833</v>
      </c>
      <c r="H263" s="17">
        <f t="shared" si="43"/>
        <v>11679</v>
      </c>
      <c r="I263" s="17">
        <f t="shared" si="44"/>
        <v>35918</v>
      </c>
      <c r="J263" s="32">
        <f t="shared" si="45"/>
        <v>139955</v>
      </c>
      <c r="K263" s="32">
        <f t="shared" si="46"/>
        <v>187552</v>
      </c>
      <c r="L263" s="32"/>
      <c r="M263" s="17">
        <f t="shared" si="47"/>
        <v>1411</v>
      </c>
      <c r="N263" s="17">
        <f t="shared" si="48"/>
        <v>1745</v>
      </c>
      <c r="O263" s="17">
        <f t="shared" si="49"/>
        <v>79717</v>
      </c>
      <c r="P263" s="17">
        <f t="shared" si="50"/>
        <v>82873</v>
      </c>
      <c r="Q263" s="17">
        <f t="shared" si="51"/>
        <v>124673</v>
      </c>
    </row>
    <row r="264" spans="1:17" s="18" customFormat="1" ht="25.05" customHeight="1" x14ac:dyDescent="0.3">
      <c r="A264" s="30">
        <v>57202</v>
      </c>
      <c r="B264" s="31" t="s">
        <v>306</v>
      </c>
      <c r="C264" s="46">
        <v>100126.04</v>
      </c>
      <c r="D264" s="15">
        <f t="shared" si="39"/>
        <v>2.6421165605372159E-3</v>
      </c>
      <c r="E264" s="17">
        <f t="shared" si="40"/>
        <v>86355</v>
      </c>
      <c r="F264" s="17">
        <f t="shared" si="41"/>
        <v>705318</v>
      </c>
      <c r="G264" s="17">
        <f t="shared" si="42"/>
        <v>-431908</v>
      </c>
      <c r="H264" s="17">
        <f t="shared" si="43"/>
        <v>12101</v>
      </c>
      <c r="I264" s="17">
        <f t="shared" si="44"/>
        <v>37218</v>
      </c>
      <c r="J264" s="32">
        <f t="shared" si="45"/>
        <v>145016</v>
      </c>
      <c r="K264" s="32">
        <f t="shared" si="46"/>
        <v>194335</v>
      </c>
      <c r="L264" s="32"/>
      <c r="M264" s="17">
        <f t="shared" si="47"/>
        <v>1462</v>
      </c>
      <c r="N264" s="17">
        <f t="shared" si="48"/>
        <v>1808</v>
      </c>
      <c r="O264" s="17">
        <f t="shared" si="49"/>
        <v>82600</v>
      </c>
      <c r="P264" s="17">
        <f t="shared" si="50"/>
        <v>85870</v>
      </c>
      <c r="Q264" s="17">
        <f t="shared" si="51"/>
        <v>129182</v>
      </c>
    </row>
    <row r="265" spans="1:17" s="18" customFormat="1" ht="25.05" customHeight="1" x14ac:dyDescent="0.3">
      <c r="A265" s="30">
        <v>57301</v>
      </c>
      <c r="B265" s="31" t="s">
        <v>307</v>
      </c>
      <c r="C265" s="46">
        <v>96947.48</v>
      </c>
      <c r="D265" s="15">
        <f t="shared" si="39"/>
        <v>2.5582410171255203E-3</v>
      </c>
      <c r="E265" s="17">
        <f t="shared" si="40"/>
        <v>83613</v>
      </c>
      <c r="F265" s="17">
        <f t="shared" si="41"/>
        <v>682927</v>
      </c>
      <c r="G265" s="17">
        <f t="shared" si="42"/>
        <v>-418197</v>
      </c>
      <c r="H265" s="17">
        <f t="shared" si="43"/>
        <v>11717</v>
      </c>
      <c r="I265" s="17">
        <f t="shared" si="44"/>
        <v>36036</v>
      </c>
      <c r="J265" s="32">
        <f t="shared" si="45"/>
        <v>140413</v>
      </c>
      <c r="K265" s="32">
        <f t="shared" si="46"/>
        <v>188166</v>
      </c>
      <c r="L265" s="32"/>
      <c r="M265" s="17">
        <f t="shared" si="47"/>
        <v>1415</v>
      </c>
      <c r="N265" s="17">
        <f t="shared" si="48"/>
        <v>1750</v>
      </c>
      <c r="O265" s="17">
        <f t="shared" si="49"/>
        <v>79977</v>
      </c>
      <c r="P265" s="17">
        <f t="shared" si="50"/>
        <v>83142</v>
      </c>
      <c r="Q265" s="17">
        <f t="shared" si="51"/>
        <v>125081</v>
      </c>
    </row>
    <row r="266" spans="1:17" s="18" customFormat="1" ht="25.05" customHeight="1" x14ac:dyDescent="0.3">
      <c r="A266" s="30">
        <v>57304</v>
      </c>
      <c r="B266" s="31" t="s">
        <v>308</v>
      </c>
      <c r="C266" s="46">
        <v>17424.02</v>
      </c>
      <c r="D266" s="15">
        <f t="shared" si="39"/>
        <v>4.5978340692522812E-4</v>
      </c>
      <c r="E266" s="17">
        <f t="shared" si="40"/>
        <v>15028</v>
      </c>
      <c r="F266" s="17">
        <f t="shared" si="41"/>
        <v>122740</v>
      </c>
      <c r="G266" s="17">
        <f t="shared" si="42"/>
        <v>-75161</v>
      </c>
      <c r="H266" s="17">
        <f t="shared" si="43"/>
        <v>2106</v>
      </c>
      <c r="I266" s="17">
        <f t="shared" si="44"/>
        <v>6477</v>
      </c>
      <c r="J266" s="32">
        <f t="shared" si="45"/>
        <v>25236</v>
      </c>
      <c r="K266" s="32">
        <f t="shared" si="46"/>
        <v>33819</v>
      </c>
      <c r="L266" s="32"/>
      <c r="M266" s="17">
        <f t="shared" si="47"/>
        <v>254</v>
      </c>
      <c r="N266" s="17">
        <f t="shared" si="48"/>
        <v>315</v>
      </c>
      <c r="O266" s="17">
        <f t="shared" si="49"/>
        <v>14374</v>
      </c>
      <c r="P266" s="17">
        <f t="shared" si="50"/>
        <v>14943</v>
      </c>
      <c r="Q266" s="17">
        <f t="shared" si="51"/>
        <v>22480</v>
      </c>
    </row>
    <row r="267" spans="1:17" s="18" customFormat="1" ht="25.05" customHeight="1" x14ac:dyDescent="0.3">
      <c r="A267" s="30">
        <v>57305</v>
      </c>
      <c r="B267" s="31" t="s">
        <v>309</v>
      </c>
      <c r="C267" s="46">
        <v>43024.43</v>
      </c>
      <c r="D267" s="15">
        <f t="shared" si="39"/>
        <v>1.1353246269469382E-3</v>
      </c>
      <c r="E267" s="17">
        <f t="shared" si="40"/>
        <v>37107</v>
      </c>
      <c r="F267" s="17">
        <f t="shared" si="41"/>
        <v>303077</v>
      </c>
      <c r="G267" s="17">
        <f t="shared" si="42"/>
        <v>-185592</v>
      </c>
      <c r="H267" s="17">
        <f t="shared" si="43"/>
        <v>5200</v>
      </c>
      <c r="I267" s="17">
        <f t="shared" si="44"/>
        <v>15992</v>
      </c>
      <c r="J267" s="32">
        <f t="shared" si="45"/>
        <v>62314</v>
      </c>
      <c r="K267" s="32">
        <f t="shared" si="46"/>
        <v>83506</v>
      </c>
      <c r="L267" s="32"/>
      <c r="M267" s="17">
        <f t="shared" si="47"/>
        <v>628</v>
      </c>
      <c r="N267" s="17">
        <f t="shared" si="48"/>
        <v>777</v>
      </c>
      <c r="O267" s="17">
        <f t="shared" si="49"/>
        <v>35493</v>
      </c>
      <c r="P267" s="17">
        <f t="shared" si="50"/>
        <v>36898</v>
      </c>
      <c r="Q267" s="17">
        <f t="shared" si="51"/>
        <v>55510</v>
      </c>
    </row>
    <row r="268" spans="1:17" s="18" customFormat="1" ht="25.05" customHeight="1" x14ac:dyDescent="0.3">
      <c r="A268" s="30">
        <v>57308</v>
      </c>
      <c r="B268" s="31" t="s">
        <v>310</v>
      </c>
      <c r="C268" s="46">
        <v>145.18</v>
      </c>
      <c r="D268" s="15">
        <f t="shared" ref="D268:D331" si="52">+C268/$C$9</f>
        <v>3.8309962349334201E-6</v>
      </c>
      <c r="E268" s="17">
        <f t="shared" ref="E268:E331" si="53">ROUND(D268*$E$9,0)</f>
        <v>125</v>
      </c>
      <c r="F268" s="17">
        <f t="shared" ref="F268:F331" si="54">ROUND(D268*$F$9,0)</f>
        <v>1023</v>
      </c>
      <c r="G268" s="17">
        <f t="shared" ref="G268:G331" si="55">ROUND(D268*$G$9,0)</f>
        <v>-626</v>
      </c>
      <c r="H268" s="17">
        <f t="shared" ref="H268:H331" si="56">ROUND(D268*$H$9,0)</f>
        <v>18</v>
      </c>
      <c r="I268" s="17">
        <f t="shared" ref="I268:I331" si="57">ROUND(D268*$I$9,0)</f>
        <v>54</v>
      </c>
      <c r="J268" s="32">
        <f t="shared" ref="J268:J331" si="58">ROUND(D268*$J$9,0)</f>
        <v>210</v>
      </c>
      <c r="K268" s="32">
        <f t="shared" ref="K268:K331" si="59">ROUND(SUM(H268:J268),0)</f>
        <v>282</v>
      </c>
      <c r="L268" s="32"/>
      <c r="M268" s="17">
        <f t="shared" ref="M268:M331" si="60">ROUND(D268*$M$9,0)</f>
        <v>2</v>
      </c>
      <c r="N268" s="17">
        <f t="shared" ref="N268:N331" si="61">ROUND(D268*$N$9,0)</f>
        <v>3</v>
      </c>
      <c r="O268" s="17">
        <f t="shared" ref="O268:O331" si="62">ROUND(D268*$O$9,0)</f>
        <v>120</v>
      </c>
      <c r="P268" s="17">
        <f t="shared" ref="P268:P331" si="63">ROUND(SUM(M268:O268),0)</f>
        <v>125</v>
      </c>
      <c r="Q268" s="17">
        <f t="shared" ref="Q268:Q331" si="64">ROUND(D268*$Q$9,0)</f>
        <v>187</v>
      </c>
    </row>
    <row r="269" spans="1:17" s="18" customFormat="1" ht="25.05" customHeight="1" x14ac:dyDescent="0.3">
      <c r="A269" s="30">
        <v>57317</v>
      </c>
      <c r="B269" s="31" t="s">
        <v>311</v>
      </c>
      <c r="C269" s="46">
        <v>9855.76</v>
      </c>
      <c r="D269" s="15">
        <f t="shared" si="52"/>
        <v>2.600728712798416E-4</v>
      </c>
      <c r="E269" s="17">
        <f t="shared" si="53"/>
        <v>8500</v>
      </c>
      <c r="F269" s="17">
        <f t="shared" si="54"/>
        <v>69427</v>
      </c>
      <c r="G269" s="17">
        <f t="shared" si="55"/>
        <v>-42514</v>
      </c>
      <c r="H269" s="17">
        <f t="shared" si="56"/>
        <v>1191</v>
      </c>
      <c r="I269" s="17">
        <f t="shared" si="57"/>
        <v>3663</v>
      </c>
      <c r="J269" s="32">
        <f t="shared" si="58"/>
        <v>14274</v>
      </c>
      <c r="K269" s="32">
        <f t="shared" si="59"/>
        <v>19128</v>
      </c>
      <c r="L269" s="32"/>
      <c r="M269" s="17">
        <f t="shared" si="60"/>
        <v>144</v>
      </c>
      <c r="N269" s="17">
        <f t="shared" si="61"/>
        <v>178</v>
      </c>
      <c r="O269" s="17">
        <f t="shared" si="62"/>
        <v>8131</v>
      </c>
      <c r="P269" s="17">
        <f t="shared" si="63"/>
        <v>8453</v>
      </c>
      <c r="Q269" s="17">
        <f t="shared" si="64"/>
        <v>12716</v>
      </c>
    </row>
    <row r="270" spans="1:17" s="18" customFormat="1" ht="25.05" customHeight="1" x14ac:dyDescent="0.3">
      <c r="A270" s="30">
        <v>57319</v>
      </c>
      <c r="B270" s="31" t="s">
        <v>312</v>
      </c>
      <c r="C270" s="46">
        <v>155982.19</v>
      </c>
      <c r="D270" s="15">
        <f t="shared" si="52"/>
        <v>4.1160434123616845E-3</v>
      </c>
      <c r="E270" s="17">
        <f t="shared" si="53"/>
        <v>134528</v>
      </c>
      <c r="F270" s="17">
        <f t="shared" si="54"/>
        <v>1098786</v>
      </c>
      <c r="G270" s="17">
        <f t="shared" si="55"/>
        <v>-672852</v>
      </c>
      <c r="H270" s="17">
        <f t="shared" si="56"/>
        <v>18852</v>
      </c>
      <c r="I270" s="17">
        <f t="shared" si="57"/>
        <v>57980</v>
      </c>
      <c r="J270" s="32">
        <f t="shared" si="58"/>
        <v>225915</v>
      </c>
      <c r="K270" s="32">
        <f t="shared" si="59"/>
        <v>302747</v>
      </c>
      <c r="L270" s="32"/>
      <c r="M270" s="17">
        <f t="shared" si="60"/>
        <v>2277</v>
      </c>
      <c r="N270" s="17">
        <f t="shared" si="61"/>
        <v>2816</v>
      </c>
      <c r="O270" s="17">
        <f t="shared" si="62"/>
        <v>128679</v>
      </c>
      <c r="P270" s="17">
        <f t="shared" si="63"/>
        <v>133772</v>
      </c>
      <c r="Q270" s="17">
        <f t="shared" si="64"/>
        <v>201247</v>
      </c>
    </row>
    <row r="271" spans="1:17" s="18" customFormat="1" ht="25.05" customHeight="1" x14ac:dyDescent="0.3">
      <c r="A271" s="30">
        <v>57323</v>
      </c>
      <c r="B271" s="31" t="s">
        <v>313</v>
      </c>
      <c r="C271" s="46">
        <v>351.15</v>
      </c>
      <c r="D271" s="15">
        <f t="shared" si="52"/>
        <v>9.2661132931317703E-6</v>
      </c>
      <c r="E271" s="17">
        <f t="shared" si="53"/>
        <v>303</v>
      </c>
      <c r="F271" s="17">
        <f t="shared" si="54"/>
        <v>2474</v>
      </c>
      <c r="G271" s="17">
        <f t="shared" si="55"/>
        <v>-1515</v>
      </c>
      <c r="H271" s="17">
        <f t="shared" si="56"/>
        <v>42</v>
      </c>
      <c r="I271" s="17">
        <f t="shared" si="57"/>
        <v>131</v>
      </c>
      <c r="J271" s="32">
        <f t="shared" si="58"/>
        <v>509</v>
      </c>
      <c r="K271" s="32">
        <f t="shared" si="59"/>
        <v>682</v>
      </c>
      <c r="L271" s="32"/>
      <c r="M271" s="17">
        <f t="shared" si="60"/>
        <v>5</v>
      </c>
      <c r="N271" s="17">
        <f t="shared" si="61"/>
        <v>6</v>
      </c>
      <c r="O271" s="17">
        <f t="shared" si="62"/>
        <v>290</v>
      </c>
      <c r="P271" s="17">
        <f t="shared" si="63"/>
        <v>301</v>
      </c>
      <c r="Q271" s="17">
        <f t="shared" si="64"/>
        <v>453</v>
      </c>
    </row>
    <row r="272" spans="1:17" s="18" customFormat="1" ht="25.05" customHeight="1" x14ac:dyDescent="0.3">
      <c r="A272" s="30">
        <v>58201</v>
      </c>
      <c r="B272" s="31" t="s">
        <v>314</v>
      </c>
      <c r="C272" s="46">
        <v>53623.94</v>
      </c>
      <c r="D272" s="15">
        <f t="shared" si="52"/>
        <v>1.415023503528693E-3</v>
      </c>
      <c r="E272" s="17">
        <f t="shared" si="53"/>
        <v>46248</v>
      </c>
      <c r="F272" s="17">
        <f t="shared" si="54"/>
        <v>377743</v>
      </c>
      <c r="G272" s="17">
        <f t="shared" si="55"/>
        <v>-231315</v>
      </c>
      <c r="H272" s="17">
        <f t="shared" si="56"/>
        <v>6481</v>
      </c>
      <c r="I272" s="17">
        <f t="shared" si="57"/>
        <v>19932</v>
      </c>
      <c r="J272" s="32">
        <f t="shared" si="58"/>
        <v>77666</v>
      </c>
      <c r="K272" s="32">
        <f t="shared" si="59"/>
        <v>104079</v>
      </c>
      <c r="L272" s="32"/>
      <c r="M272" s="17">
        <f t="shared" si="60"/>
        <v>783</v>
      </c>
      <c r="N272" s="17">
        <f t="shared" si="61"/>
        <v>968</v>
      </c>
      <c r="O272" s="17">
        <f t="shared" si="62"/>
        <v>44237</v>
      </c>
      <c r="P272" s="17">
        <f t="shared" si="63"/>
        <v>45988</v>
      </c>
      <c r="Q272" s="17">
        <f t="shared" si="64"/>
        <v>69185</v>
      </c>
    </row>
    <row r="273" spans="1:17" s="18" customFormat="1" ht="25.05" customHeight="1" x14ac:dyDescent="0.3">
      <c r="A273" s="30">
        <v>58301</v>
      </c>
      <c r="B273" s="31" t="s">
        <v>315</v>
      </c>
      <c r="C273" s="46">
        <v>31740.080000000002</v>
      </c>
      <c r="D273" s="15">
        <f t="shared" si="52"/>
        <v>8.3755425662271354E-4</v>
      </c>
      <c r="E273" s="17">
        <f t="shared" si="53"/>
        <v>27375</v>
      </c>
      <c r="F273" s="17">
        <f t="shared" si="54"/>
        <v>223587</v>
      </c>
      <c r="G273" s="17">
        <f t="shared" si="55"/>
        <v>-136915</v>
      </c>
      <c r="H273" s="17">
        <f t="shared" si="56"/>
        <v>3836</v>
      </c>
      <c r="I273" s="17">
        <f t="shared" si="57"/>
        <v>11798</v>
      </c>
      <c r="J273" s="32">
        <f t="shared" si="58"/>
        <v>45970</v>
      </c>
      <c r="K273" s="32">
        <f t="shared" si="59"/>
        <v>61604</v>
      </c>
      <c r="L273" s="32"/>
      <c r="M273" s="17">
        <f t="shared" si="60"/>
        <v>463</v>
      </c>
      <c r="N273" s="17">
        <f t="shared" si="61"/>
        <v>573</v>
      </c>
      <c r="O273" s="17">
        <f t="shared" si="62"/>
        <v>26184</v>
      </c>
      <c r="P273" s="17">
        <f t="shared" si="63"/>
        <v>27220</v>
      </c>
      <c r="Q273" s="17">
        <f t="shared" si="64"/>
        <v>40951</v>
      </c>
    </row>
    <row r="274" spans="1:17" s="18" customFormat="1" ht="25.05" customHeight="1" x14ac:dyDescent="0.3">
      <c r="A274" s="30">
        <v>58316</v>
      </c>
      <c r="B274" s="31" t="s">
        <v>316</v>
      </c>
      <c r="C274" s="46">
        <v>19546.27</v>
      </c>
      <c r="D274" s="15">
        <f t="shared" si="52"/>
        <v>5.1578514104554389E-4</v>
      </c>
      <c r="E274" s="17">
        <f t="shared" si="53"/>
        <v>16858</v>
      </c>
      <c r="F274" s="17">
        <f t="shared" si="54"/>
        <v>137690</v>
      </c>
      <c r="G274" s="17">
        <f t="shared" si="55"/>
        <v>-84316</v>
      </c>
      <c r="H274" s="17">
        <f t="shared" si="56"/>
        <v>2362</v>
      </c>
      <c r="I274" s="17">
        <f t="shared" si="57"/>
        <v>7265</v>
      </c>
      <c r="J274" s="32">
        <f t="shared" si="58"/>
        <v>28310</v>
      </c>
      <c r="K274" s="32">
        <f t="shared" si="59"/>
        <v>37937</v>
      </c>
      <c r="L274" s="32"/>
      <c r="M274" s="17">
        <f t="shared" si="60"/>
        <v>285</v>
      </c>
      <c r="N274" s="17">
        <f t="shared" si="61"/>
        <v>353</v>
      </c>
      <c r="O274" s="17">
        <f t="shared" si="62"/>
        <v>16125</v>
      </c>
      <c r="P274" s="17">
        <f t="shared" si="63"/>
        <v>16763</v>
      </c>
      <c r="Q274" s="17">
        <f t="shared" si="64"/>
        <v>25218</v>
      </c>
    </row>
    <row r="275" spans="1:17" s="18" customFormat="1" ht="25.05" customHeight="1" x14ac:dyDescent="0.3">
      <c r="A275" s="30">
        <v>59201</v>
      </c>
      <c r="B275" s="31" t="s">
        <v>317</v>
      </c>
      <c r="C275" s="46">
        <v>28256.799999999999</v>
      </c>
      <c r="D275" s="15">
        <f t="shared" si="52"/>
        <v>7.4563779040685125E-4</v>
      </c>
      <c r="E275" s="17">
        <f t="shared" si="53"/>
        <v>24370</v>
      </c>
      <c r="F275" s="17">
        <f t="shared" si="54"/>
        <v>199049</v>
      </c>
      <c r="G275" s="17">
        <f t="shared" si="55"/>
        <v>-121890</v>
      </c>
      <c r="H275" s="17">
        <f t="shared" si="56"/>
        <v>3415</v>
      </c>
      <c r="I275" s="17">
        <f t="shared" si="57"/>
        <v>10503</v>
      </c>
      <c r="J275" s="32">
        <f t="shared" si="58"/>
        <v>40925</v>
      </c>
      <c r="K275" s="32">
        <f t="shared" si="59"/>
        <v>54843</v>
      </c>
      <c r="L275" s="32"/>
      <c r="M275" s="17">
        <f t="shared" si="60"/>
        <v>413</v>
      </c>
      <c r="N275" s="17">
        <f t="shared" si="61"/>
        <v>510</v>
      </c>
      <c r="O275" s="17">
        <f t="shared" si="62"/>
        <v>23311</v>
      </c>
      <c r="P275" s="17">
        <f t="shared" si="63"/>
        <v>24234</v>
      </c>
      <c r="Q275" s="17">
        <f t="shared" si="64"/>
        <v>36457</v>
      </c>
    </row>
    <row r="276" spans="1:17" s="18" customFormat="1" ht="25.05" customHeight="1" x14ac:dyDescent="0.3">
      <c r="A276" s="30">
        <v>59204</v>
      </c>
      <c r="B276" s="31" t="s">
        <v>318</v>
      </c>
      <c r="C276" s="46">
        <v>67983.87</v>
      </c>
      <c r="D276" s="15">
        <f t="shared" si="52"/>
        <v>1.7939519906750453E-3</v>
      </c>
      <c r="E276" s="17">
        <f t="shared" si="53"/>
        <v>58633</v>
      </c>
      <c r="F276" s="17">
        <f t="shared" si="54"/>
        <v>478899</v>
      </c>
      <c r="G276" s="17">
        <f t="shared" si="55"/>
        <v>-293258</v>
      </c>
      <c r="H276" s="17">
        <f t="shared" si="56"/>
        <v>8216</v>
      </c>
      <c r="I276" s="17">
        <f t="shared" si="57"/>
        <v>25270</v>
      </c>
      <c r="J276" s="32">
        <f t="shared" si="58"/>
        <v>98464</v>
      </c>
      <c r="K276" s="32">
        <f t="shared" si="59"/>
        <v>131950</v>
      </c>
      <c r="L276" s="32"/>
      <c r="M276" s="17">
        <f t="shared" si="60"/>
        <v>993</v>
      </c>
      <c r="N276" s="17">
        <f t="shared" si="61"/>
        <v>1228</v>
      </c>
      <c r="O276" s="17">
        <f t="shared" si="62"/>
        <v>56084</v>
      </c>
      <c r="P276" s="17">
        <f t="shared" si="63"/>
        <v>58305</v>
      </c>
      <c r="Q276" s="17">
        <f t="shared" si="64"/>
        <v>87712</v>
      </c>
    </row>
    <row r="277" spans="1:17" s="18" customFormat="1" ht="25.05" customHeight="1" x14ac:dyDescent="0.3">
      <c r="A277" s="30">
        <v>59301</v>
      </c>
      <c r="B277" s="31" t="s">
        <v>319</v>
      </c>
      <c r="C277" s="46">
        <v>320.68</v>
      </c>
      <c r="D277" s="15">
        <f t="shared" si="52"/>
        <v>8.4620737885276846E-6</v>
      </c>
      <c r="E277" s="17">
        <f t="shared" si="53"/>
        <v>277</v>
      </c>
      <c r="F277" s="17">
        <f t="shared" si="54"/>
        <v>2259</v>
      </c>
      <c r="G277" s="17">
        <f t="shared" si="55"/>
        <v>-1383</v>
      </c>
      <c r="H277" s="17">
        <f t="shared" si="56"/>
        <v>39</v>
      </c>
      <c r="I277" s="17">
        <f t="shared" si="57"/>
        <v>119</v>
      </c>
      <c r="J277" s="32">
        <f t="shared" si="58"/>
        <v>464</v>
      </c>
      <c r="K277" s="32">
        <f t="shared" si="59"/>
        <v>622</v>
      </c>
      <c r="L277" s="32"/>
      <c r="M277" s="17">
        <f t="shared" si="60"/>
        <v>5</v>
      </c>
      <c r="N277" s="17">
        <f t="shared" si="61"/>
        <v>6</v>
      </c>
      <c r="O277" s="17">
        <f t="shared" si="62"/>
        <v>265</v>
      </c>
      <c r="P277" s="17">
        <f t="shared" si="63"/>
        <v>276</v>
      </c>
      <c r="Q277" s="17">
        <f t="shared" si="64"/>
        <v>414</v>
      </c>
    </row>
    <row r="278" spans="1:17" s="18" customFormat="1" ht="25.05" customHeight="1" x14ac:dyDescent="0.3">
      <c r="A278" s="30">
        <v>59311</v>
      </c>
      <c r="B278" s="31" t="s">
        <v>320</v>
      </c>
      <c r="C278" s="46">
        <v>32220.45</v>
      </c>
      <c r="D278" s="15">
        <f t="shared" si="52"/>
        <v>8.5023021516641767E-4</v>
      </c>
      <c r="E278" s="17">
        <f t="shared" si="53"/>
        <v>27789</v>
      </c>
      <c r="F278" s="17">
        <f t="shared" si="54"/>
        <v>226971</v>
      </c>
      <c r="G278" s="17">
        <f t="shared" si="55"/>
        <v>-138988</v>
      </c>
      <c r="H278" s="17">
        <f t="shared" si="56"/>
        <v>3894</v>
      </c>
      <c r="I278" s="17">
        <f t="shared" si="57"/>
        <v>11977</v>
      </c>
      <c r="J278" s="32">
        <f t="shared" si="58"/>
        <v>46666</v>
      </c>
      <c r="K278" s="32">
        <f t="shared" si="59"/>
        <v>62537</v>
      </c>
      <c r="L278" s="32"/>
      <c r="M278" s="17">
        <f t="shared" si="60"/>
        <v>470</v>
      </c>
      <c r="N278" s="17">
        <f t="shared" si="61"/>
        <v>582</v>
      </c>
      <c r="O278" s="17">
        <f t="shared" si="62"/>
        <v>26580</v>
      </c>
      <c r="P278" s="17">
        <f t="shared" si="63"/>
        <v>27632</v>
      </c>
      <c r="Q278" s="17">
        <f t="shared" si="64"/>
        <v>41571</v>
      </c>
    </row>
    <row r="279" spans="1:17" s="18" customFormat="1" ht="25.05" customHeight="1" x14ac:dyDescent="0.3">
      <c r="A279" s="30">
        <v>60201</v>
      </c>
      <c r="B279" s="31" t="s">
        <v>321</v>
      </c>
      <c r="C279" s="46">
        <v>76468.22</v>
      </c>
      <c r="D279" s="15">
        <f t="shared" si="52"/>
        <v>2.0178362233920681E-3</v>
      </c>
      <c r="E279" s="17">
        <f t="shared" si="53"/>
        <v>65951</v>
      </c>
      <c r="F279" s="17">
        <f t="shared" si="54"/>
        <v>538665</v>
      </c>
      <c r="G279" s="17">
        <f t="shared" si="55"/>
        <v>-329857</v>
      </c>
      <c r="H279" s="17">
        <f t="shared" si="56"/>
        <v>9242</v>
      </c>
      <c r="I279" s="17">
        <f t="shared" si="57"/>
        <v>28424</v>
      </c>
      <c r="J279" s="32">
        <f t="shared" si="58"/>
        <v>110752</v>
      </c>
      <c r="K279" s="32">
        <f t="shared" si="59"/>
        <v>148418</v>
      </c>
      <c r="L279" s="32"/>
      <c r="M279" s="17">
        <f t="shared" si="60"/>
        <v>1116</v>
      </c>
      <c r="N279" s="17">
        <f t="shared" si="61"/>
        <v>1381</v>
      </c>
      <c r="O279" s="17">
        <f t="shared" si="62"/>
        <v>63083</v>
      </c>
      <c r="P279" s="17">
        <f t="shared" si="63"/>
        <v>65580</v>
      </c>
      <c r="Q279" s="17">
        <f t="shared" si="64"/>
        <v>98659</v>
      </c>
    </row>
    <row r="280" spans="1:17" s="18" customFormat="1" ht="25.05" customHeight="1" x14ac:dyDescent="0.3">
      <c r="A280" s="30">
        <v>61201</v>
      </c>
      <c r="B280" s="31" t="s">
        <v>322</v>
      </c>
      <c r="C280" s="46">
        <v>95134.77</v>
      </c>
      <c r="D280" s="15">
        <f t="shared" si="52"/>
        <v>2.5104073955176808E-3</v>
      </c>
      <c r="E280" s="17">
        <f t="shared" si="53"/>
        <v>82050</v>
      </c>
      <c r="F280" s="17">
        <f t="shared" si="54"/>
        <v>670158</v>
      </c>
      <c r="G280" s="17">
        <f t="shared" si="55"/>
        <v>-410378</v>
      </c>
      <c r="H280" s="17">
        <f t="shared" si="56"/>
        <v>11498</v>
      </c>
      <c r="I280" s="17">
        <f t="shared" si="57"/>
        <v>35362</v>
      </c>
      <c r="J280" s="32">
        <f t="shared" si="58"/>
        <v>137787</v>
      </c>
      <c r="K280" s="32">
        <f t="shared" si="59"/>
        <v>184647</v>
      </c>
      <c r="L280" s="32"/>
      <c r="M280" s="17">
        <f t="shared" si="60"/>
        <v>1389</v>
      </c>
      <c r="N280" s="17">
        <f t="shared" si="61"/>
        <v>1718</v>
      </c>
      <c r="O280" s="17">
        <f t="shared" si="62"/>
        <v>78482</v>
      </c>
      <c r="P280" s="17">
        <f t="shared" si="63"/>
        <v>81589</v>
      </c>
      <c r="Q280" s="17">
        <f t="shared" si="64"/>
        <v>122742</v>
      </c>
    </row>
    <row r="281" spans="1:17" s="18" customFormat="1" ht="25.05" customHeight="1" x14ac:dyDescent="0.3">
      <c r="A281" s="30">
        <v>61301</v>
      </c>
      <c r="B281" s="31" t="s">
        <v>323</v>
      </c>
      <c r="C281" s="46">
        <v>53975.24</v>
      </c>
      <c r="D281" s="15">
        <f t="shared" si="52"/>
        <v>1.4242935750077678E-3</v>
      </c>
      <c r="E281" s="17">
        <f t="shared" si="53"/>
        <v>46551</v>
      </c>
      <c r="F281" s="17">
        <f t="shared" si="54"/>
        <v>380218</v>
      </c>
      <c r="G281" s="17">
        <f t="shared" si="55"/>
        <v>-232830</v>
      </c>
      <c r="H281" s="17">
        <f t="shared" si="56"/>
        <v>6523</v>
      </c>
      <c r="I281" s="17">
        <f t="shared" si="57"/>
        <v>20063</v>
      </c>
      <c r="J281" s="32">
        <f t="shared" si="58"/>
        <v>78174</v>
      </c>
      <c r="K281" s="32">
        <f t="shared" si="59"/>
        <v>104760</v>
      </c>
      <c r="L281" s="32"/>
      <c r="M281" s="17">
        <f t="shared" si="60"/>
        <v>788</v>
      </c>
      <c r="N281" s="17">
        <f t="shared" si="61"/>
        <v>975</v>
      </c>
      <c r="O281" s="17">
        <f t="shared" si="62"/>
        <v>44527</v>
      </c>
      <c r="P281" s="17">
        <f t="shared" si="63"/>
        <v>46290</v>
      </c>
      <c r="Q281" s="17">
        <f t="shared" si="64"/>
        <v>69638</v>
      </c>
    </row>
    <row r="282" spans="1:17" s="18" customFormat="1" ht="25.05" customHeight="1" x14ac:dyDescent="0.3">
      <c r="A282" s="30">
        <v>61303</v>
      </c>
      <c r="B282" s="31" t="s">
        <v>324</v>
      </c>
      <c r="C282" s="46">
        <v>9771.86</v>
      </c>
      <c r="D282" s="15">
        <f t="shared" si="52"/>
        <v>2.5785892594225443E-4</v>
      </c>
      <c r="E282" s="17">
        <f t="shared" si="53"/>
        <v>8428</v>
      </c>
      <c r="F282" s="17">
        <f t="shared" si="54"/>
        <v>68836</v>
      </c>
      <c r="G282" s="17">
        <f t="shared" si="55"/>
        <v>-42152</v>
      </c>
      <c r="H282" s="17">
        <f t="shared" si="56"/>
        <v>1181</v>
      </c>
      <c r="I282" s="17">
        <f t="shared" si="57"/>
        <v>3632</v>
      </c>
      <c r="J282" s="32">
        <f t="shared" si="58"/>
        <v>14153</v>
      </c>
      <c r="K282" s="32">
        <f t="shared" si="59"/>
        <v>18966</v>
      </c>
      <c r="L282" s="32"/>
      <c r="M282" s="17">
        <f t="shared" si="60"/>
        <v>143</v>
      </c>
      <c r="N282" s="17">
        <f t="shared" si="61"/>
        <v>176</v>
      </c>
      <c r="O282" s="17">
        <f t="shared" si="62"/>
        <v>8061</v>
      </c>
      <c r="P282" s="17">
        <f t="shared" si="63"/>
        <v>8380</v>
      </c>
      <c r="Q282" s="17">
        <f t="shared" si="64"/>
        <v>12608</v>
      </c>
    </row>
    <row r="283" spans="1:17" s="18" customFormat="1" ht="25.05" customHeight="1" x14ac:dyDescent="0.3">
      <c r="A283" s="30">
        <v>62201</v>
      </c>
      <c r="B283" s="31" t="s">
        <v>325</v>
      </c>
      <c r="C283" s="46">
        <v>67390.55</v>
      </c>
      <c r="D283" s="15">
        <f t="shared" si="52"/>
        <v>1.7782955181160794E-3</v>
      </c>
      <c r="E283" s="17">
        <f t="shared" si="53"/>
        <v>58122</v>
      </c>
      <c r="F283" s="17">
        <f t="shared" si="54"/>
        <v>474719</v>
      </c>
      <c r="G283" s="17">
        <f t="shared" si="55"/>
        <v>-290699</v>
      </c>
      <c r="H283" s="17">
        <f t="shared" si="56"/>
        <v>8145</v>
      </c>
      <c r="I283" s="17">
        <f t="shared" si="57"/>
        <v>25050</v>
      </c>
      <c r="J283" s="32">
        <f t="shared" si="58"/>
        <v>97604</v>
      </c>
      <c r="K283" s="32">
        <f t="shared" si="59"/>
        <v>130799</v>
      </c>
      <c r="L283" s="32"/>
      <c r="M283" s="17">
        <f t="shared" si="60"/>
        <v>984</v>
      </c>
      <c r="N283" s="17">
        <f t="shared" si="61"/>
        <v>1217</v>
      </c>
      <c r="O283" s="17">
        <f t="shared" si="62"/>
        <v>55594</v>
      </c>
      <c r="P283" s="17">
        <f t="shared" si="63"/>
        <v>57795</v>
      </c>
      <c r="Q283" s="17">
        <f t="shared" si="64"/>
        <v>86947</v>
      </c>
    </row>
    <row r="284" spans="1:17" s="18" customFormat="1" ht="25.05" customHeight="1" x14ac:dyDescent="0.3">
      <c r="A284" s="30">
        <v>62204</v>
      </c>
      <c r="B284" s="31" t="s">
        <v>326</v>
      </c>
      <c r="C284" s="46">
        <v>67165.37</v>
      </c>
      <c r="D284" s="15">
        <f t="shared" si="52"/>
        <v>1.7723534893780829E-3</v>
      </c>
      <c r="E284" s="17">
        <f t="shared" si="53"/>
        <v>57927</v>
      </c>
      <c r="F284" s="17">
        <f t="shared" si="54"/>
        <v>473133</v>
      </c>
      <c r="G284" s="17">
        <f t="shared" si="55"/>
        <v>-289728</v>
      </c>
      <c r="H284" s="17">
        <f t="shared" si="56"/>
        <v>8117</v>
      </c>
      <c r="I284" s="17">
        <f t="shared" si="57"/>
        <v>24966</v>
      </c>
      <c r="J284" s="32">
        <f t="shared" si="58"/>
        <v>97278</v>
      </c>
      <c r="K284" s="32">
        <f t="shared" si="59"/>
        <v>130361</v>
      </c>
      <c r="L284" s="32"/>
      <c r="M284" s="17">
        <f t="shared" si="60"/>
        <v>981</v>
      </c>
      <c r="N284" s="17">
        <f t="shared" si="61"/>
        <v>1213</v>
      </c>
      <c r="O284" s="17">
        <f t="shared" si="62"/>
        <v>55409</v>
      </c>
      <c r="P284" s="17">
        <f t="shared" si="63"/>
        <v>57603</v>
      </c>
      <c r="Q284" s="17">
        <f t="shared" si="64"/>
        <v>86656</v>
      </c>
    </row>
    <row r="285" spans="1:17" s="18" customFormat="1" ht="25.05" customHeight="1" x14ac:dyDescent="0.3">
      <c r="A285" s="30">
        <v>62301</v>
      </c>
      <c r="B285" s="31" t="s">
        <v>327</v>
      </c>
      <c r="C285" s="46">
        <v>6559.02</v>
      </c>
      <c r="D285" s="15">
        <f t="shared" si="52"/>
        <v>1.730788051029963E-4</v>
      </c>
      <c r="E285" s="17">
        <f t="shared" si="53"/>
        <v>5657</v>
      </c>
      <c r="F285" s="17">
        <f t="shared" si="54"/>
        <v>46204</v>
      </c>
      <c r="G285" s="17">
        <f t="shared" si="55"/>
        <v>-28293</v>
      </c>
      <c r="H285" s="17">
        <f t="shared" si="56"/>
        <v>793</v>
      </c>
      <c r="I285" s="17">
        <f t="shared" si="57"/>
        <v>2438</v>
      </c>
      <c r="J285" s="32">
        <f t="shared" si="58"/>
        <v>9500</v>
      </c>
      <c r="K285" s="32">
        <f t="shared" si="59"/>
        <v>12731</v>
      </c>
      <c r="L285" s="32"/>
      <c r="M285" s="17">
        <f t="shared" si="60"/>
        <v>96</v>
      </c>
      <c r="N285" s="17">
        <f t="shared" si="61"/>
        <v>118</v>
      </c>
      <c r="O285" s="17">
        <f t="shared" si="62"/>
        <v>5411</v>
      </c>
      <c r="P285" s="17">
        <f t="shared" si="63"/>
        <v>5625</v>
      </c>
      <c r="Q285" s="17">
        <f t="shared" si="64"/>
        <v>8462</v>
      </c>
    </row>
    <row r="286" spans="1:17" s="18" customFormat="1" ht="25.05" customHeight="1" x14ac:dyDescent="0.3">
      <c r="A286" s="30">
        <v>62302</v>
      </c>
      <c r="B286" s="31" t="s">
        <v>328</v>
      </c>
      <c r="C286" s="46">
        <v>694.06</v>
      </c>
      <c r="D286" s="15">
        <f t="shared" si="52"/>
        <v>1.8314790238448061E-5</v>
      </c>
      <c r="E286" s="17">
        <f t="shared" si="53"/>
        <v>599</v>
      </c>
      <c r="F286" s="17">
        <f t="shared" si="54"/>
        <v>4889</v>
      </c>
      <c r="G286" s="17">
        <f t="shared" si="55"/>
        <v>-2994</v>
      </c>
      <c r="H286" s="17">
        <f t="shared" si="56"/>
        <v>84</v>
      </c>
      <c r="I286" s="17">
        <f t="shared" si="57"/>
        <v>258</v>
      </c>
      <c r="J286" s="32">
        <f t="shared" si="58"/>
        <v>1005</v>
      </c>
      <c r="K286" s="32">
        <f t="shared" si="59"/>
        <v>1347</v>
      </c>
      <c r="L286" s="32"/>
      <c r="M286" s="17">
        <f t="shared" si="60"/>
        <v>10</v>
      </c>
      <c r="N286" s="17">
        <f t="shared" si="61"/>
        <v>13</v>
      </c>
      <c r="O286" s="17">
        <f t="shared" si="62"/>
        <v>573</v>
      </c>
      <c r="P286" s="17">
        <f t="shared" si="63"/>
        <v>596</v>
      </c>
      <c r="Q286" s="17">
        <f t="shared" si="64"/>
        <v>895</v>
      </c>
    </row>
    <row r="287" spans="1:17" s="18" customFormat="1" ht="25.05" customHeight="1" x14ac:dyDescent="0.3">
      <c r="A287" s="30">
        <v>63201</v>
      </c>
      <c r="B287" s="31" t="s">
        <v>329</v>
      </c>
      <c r="C287" s="46">
        <v>88909.81</v>
      </c>
      <c r="D287" s="15">
        <f t="shared" si="52"/>
        <v>2.3461437343893494E-3</v>
      </c>
      <c r="E287" s="17">
        <f t="shared" si="53"/>
        <v>76681</v>
      </c>
      <c r="F287" s="17">
        <f t="shared" si="54"/>
        <v>626308</v>
      </c>
      <c r="G287" s="17">
        <f t="shared" si="55"/>
        <v>-383525</v>
      </c>
      <c r="H287" s="17">
        <f t="shared" si="56"/>
        <v>10745</v>
      </c>
      <c r="I287" s="17">
        <f t="shared" si="57"/>
        <v>33048</v>
      </c>
      <c r="J287" s="32">
        <f t="shared" si="58"/>
        <v>128771</v>
      </c>
      <c r="K287" s="32">
        <f t="shared" si="59"/>
        <v>172564</v>
      </c>
      <c r="L287" s="32"/>
      <c r="M287" s="17">
        <f t="shared" si="60"/>
        <v>1298</v>
      </c>
      <c r="N287" s="17">
        <f t="shared" si="61"/>
        <v>1605</v>
      </c>
      <c r="O287" s="17">
        <f t="shared" si="62"/>
        <v>73347</v>
      </c>
      <c r="P287" s="17">
        <f t="shared" si="63"/>
        <v>76250</v>
      </c>
      <c r="Q287" s="17">
        <f t="shared" si="64"/>
        <v>114711</v>
      </c>
    </row>
    <row r="288" spans="1:17" s="18" customFormat="1" ht="25.05" customHeight="1" x14ac:dyDescent="0.3">
      <c r="A288" s="30">
        <v>63301</v>
      </c>
      <c r="B288" s="31" t="s">
        <v>330</v>
      </c>
      <c r="C288" s="46">
        <v>45550.38</v>
      </c>
      <c r="D288" s="15">
        <f t="shared" si="52"/>
        <v>1.2019791588358353E-3</v>
      </c>
      <c r="E288" s="17">
        <f t="shared" si="53"/>
        <v>39285</v>
      </c>
      <c r="F288" s="17">
        <f t="shared" si="54"/>
        <v>320871</v>
      </c>
      <c r="G288" s="17">
        <f t="shared" si="55"/>
        <v>-196488</v>
      </c>
      <c r="H288" s="17">
        <f t="shared" si="56"/>
        <v>5505</v>
      </c>
      <c r="I288" s="17">
        <f t="shared" si="57"/>
        <v>16931</v>
      </c>
      <c r="J288" s="32">
        <f t="shared" si="58"/>
        <v>65972</v>
      </c>
      <c r="K288" s="32">
        <f t="shared" si="59"/>
        <v>88408</v>
      </c>
      <c r="L288" s="32"/>
      <c r="M288" s="17">
        <f t="shared" si="60"/>
        <v>665</v>
      </c>
      <c r="N288" s="17">
        <f t="shared" si="61"/>
        <v>822</v>
      </c>
      <c r="O288" s="17">
        <f t="shared" si="62"/>
        <v>37577</v>
      </c>
      <c r="P288" s="17">
        <f t="shared" si="63"/>
        <v>39064</v>
      </c>
      <c r="Q288" s="17">
        <f t="shared" si="64"/>
        <v>58769</v>
      </c>
    </row>
    <row r="289" spans="1:17" s="18" customFormat="1" ht="25.05" customHeight="1" x14ac:dyDescent="0.3">
      <c r="A289" s="30">
        <v>63306</v>
      </c>
      <c r="B289" s="31" t="s">
        <v>331</v>
      </c>
      <c r="C289" s="46">
        <v>15852.47</v>
      </c>
      <c r="D289" s="15">
        <f t="shared" si="52"/>
        <v>4.1831349279787154E-4</v>
      </c>
      <c r="E289" s="17">
        <f t="shared" si="53"/>
        <v>13672</v>
      </c>
      <c r="F289" s="17">
        <f t="shared" si="54"/>
        <v>111670</v>
      </c>
      <c r="G289" s="17">
        <f t="shared" si="55"/>
        <v>-68382</v>
      </c>
      <c r="H289" s="17">
        <f t="shared" si="56"/>
        <v>1916</v>
      </c>
      <c r="I289" s="17">
        <f t="shared" si="57"/>
        <v>5892</v>
      </c>
      <c r="J289" s="32">
        <f t="shared" si="58"/>
        <v>22960</v>
      </c>
      <c r="K289" s="32">
        <f t="shared" si="59"/>
        <v>30768</v>
      </c>
      <c r="L289" s="32"/>
      <c r="M289" s="17">
        <f t="shared" si="60"/>
        <v>231</v>
      </c>
      <c r="N289" s="17">
        <f t="shared" si="61"/>
        <v>286</v>
      </c>
      <c r="O289" s="17">
        <f t="shared" si="62"/>
        <v>13078</v>
      </c>
      <c r="P289" s="17">
        <f t="shared" si="63"/>
        <v>13595</v>
      </c>
      <c r="Q289" s="17">
        <f t="shared" si="64"/>
        <v>20453</v>
      </c>
    </row>
    <row r="290" spans="1:17" s="18" customFormat="1" ht="25.05" customHeight="1" x14ac:dyDescent="0.3">
      <c r="A290" s="30">
        <v>63321</v>
      </c>
      <c r="B290" s="31" t="s">
        <v>332</v>
      </c>
      <c r="C290" s="46">
        <v>10211.07</v>
      </c>
      <c r="D290" s="15">
        <f t="shared" si="52"/>
        <v>2.6944875826313266E-4</v>
      </c>
      <c r="E290" s="17">
        <f t="shared" si="53"/>
        <v>8807</v>
      </c>
      <c r="F290" s="17">
        <f t="shared" si="54"/>
        <v>71930</v>
      </c>
      <c r="G290" s="17">
        <f t="shared" si="55"/>
        <v>-44047</v>
      </c>
      <c r="H290" s="17">
        <f t="shared" si="56"/>
        <v>1234</v>
      </c>
      <c r="I290" s="17">
        <f t="shared" si="57"/>
        <v>3796</v>
      </c>
      <c r="J290" s="32">
        <f t="shared" si="58"/>
        <v>14789</v>
      </c>
      <c r="K290" s="32">
        <f t="shared" si="59"/>
        <v>19819</v>
      </c>
      <c r="L290" s="32"/>
      <c r="M290" s="17">
        <f t="shared" si="60"/>
        <v>149</v>
      </c>
      <c r="N290" s="17">
        <f t="shared" si="61"/>
        <v>184</v>
      </c>
      <c r="O290" s="17">
        <f t="shared" si="62"/>
        <v>8424</v>
      </c>
      <c r="P290" s="17">
        <f t="shared" si="63"/>
        <v>8757</v>
      </c>
      <c r="Q290" s="17">
        <f t="shared" si="64"/>
        <v>13174</v>
      </c>
    </row>
    <row r="291" spans="1:17" s="18" customFormat="1" ht="25.05" customHeight="1" x14ac:dyDescent="0.3">
      <c r="A291" s="30">
        <v>64201</v>
      </c>
      <c r="B291" s="31" t="s">
        <v>333</v>
      </c>
      <c r="C291" s="46">
        <v>161195.17000000001</v>
      </c>
      <c r="D291" s="15">
        <f t="shared" si="52"/>
        <v>4.2536030400843966E-3</v>
      </c>
      <c r="E291" s="17">
        <f t="shared" si="53"/>
        <v>139024</v>
      </c>
      <c r="F291" s="17">
        <f t="shared" si="54"/>
        <v>1135507</v>
      </c>
      <c r="G291" s="17">
        <f t="shared" si="55"/>
        <v>-695339</v>
      </c>
      <c r="H291" s="17">
        <f t="shared" si="56"/>
        <v>19482</v>
      </c>
      <c r="I291" s="17">
        <f t="shared" si="57"/>
        <v>59917</v>
      </c>
      <c r="J291" s="32">
        <f t="shared" si="58"/>
        <v>233465</v>
      </c>
      <c r="K291" s="32">
        <f t="shared" si="59"/>
        <v>312864</v>
      </c>
      <c r="L291" s="32"/>
      <c r="M291" s="17">
        <f t="shared" si="60"/>
        <v>2353</v>
      </c>
      <c r="N291" s="17">
        <f t="shared" si="61"/>
        <v>2911</v>
      </c>
      <c r="O291" s="17">
        <f t="shared" si="62"/>
        <v>132979</v>
      </c>
      <c r="P291" s="17">
        <f t="shared" si="63"/>
        <v>138243</v>
      </c>
      <c r="Q291" s="17">
        <f t="shared" si="64"/>
        <v>207973</v>
      </c>
    </row>
    <row r="292" spans="1:17" s="18" customFormat="1" ht="25.05" customHeight="1" x14ac:dyDescent="0.3">
      <c r="A292" s="30">
        <v>64302</v>
      </c>
      <c r="B292" s="31" t="s">
        <v>334</v>
      </c>
      <c r="C292" s="46">
        <v>9854.69</v>
      </c>
      <c r="D292" s="15">
        <f t="shared" si="52"/>
        <v>2.6004463622011318E-4</v>
      </c>
      <c r="E292" s="17">
        <f t="shared" si="53"/>
        <v>8499</v>
      </c>
      <c r="F292" s="17">
        <f t="shared" si="54"/>
        <v>69419</v>
      </c>
      <c r="G292" s="17">
        <f t="shared" si="55"/>
        <v>-42510</v>
      </c>
      <c r="H292" s="17">
        <f t="shared" si="56"/>
        <v>1191</v>
      </c>
      <c r="I292" s="17">
        <f t="shared" si="57"/>
        <v>3663</v>
      </c>
      <c r="J292" s="32">
        <f t="shared" si="58"/>
        <v>14273</v>
      </c>
      <c r="K292" s="32">
        <f t="shared" si="59"/>
        <v>19127</v>
      </c>
      <c r="L292" s="32"/>
      <c r="M292" s="17">
        <f t="shared" si="60"/>
        <v>144</v>
      </c>
      <c r="N292" s="17">
        <f t="shared" si="61"/>
        <v>178</v>
      </c>
      <c r="O292" s="17">
        <f t="shared" si="62"/>
        <v>8130</v>
      </c>
      <c r="P292" s="17">
        <f t="shared" si="63"/>
        <v>8452</v>
      </c>
      <c r="Q292" s="17">
        <f t="shared" si="64"/>
        <v>12714</v>
      </c>
    </row>
    <row r="293" spans="1:17" s="18" customFormat="1" ht="25.05" customHeight="1" x14ac:dyDescent="0.3">
      <c r="A293" s="30">
        <v>64306</v>
      </c>
      <c r="B293" s="31" t="s">
        <v>335</v>
      </c>
      <c r="C293" s="46">
        <v>2674.62</v>
      </c>
      <c r="D293" s="15">
        <f t="shared" si="52"/>
        <v>7.057762191677658E-5</v>
      </c>
      <c r="E293" s="17">
        <f t="shared" si="53"/>
        <v>2307</v>
      </c>
      <c r="F293" s="17">
        <f t="shared" si="54"/>
        <v>18841</v>
      </c>
      <c r="G293" s="17">
        <f t="shared" si="55"/>
        <v>-11537</v>
      </c>
      <c r="H293" s="17">
        <f t="shared" si="56"/>
        <v>323</v>
      </c>
      <c r="I293" s="17">
        <f t="shared" si="57"/>
        <v>994</v>
      </c>
      <c r="J293" s="32">
        <f t="shared" si="58"/>
        <v>3874</v>
      </c>
      <c r="K293" s="32">
        <f t="shared" si="59"/>
        <v>5191</v>
      </c>
      <c r="L293" s="32"/>
      <c r="M293" s="17">
        <f t="shared" si="60"/>
        <v>39</v>
      </c>
      <c r="N293" s="17">
        <f t="shared" si="61"/>
        <v>48</v>
      </c>
      <c r="O293" s="17">
        <f t="shared" si="62"/>
        <v>2206</v>
      </c>
      <c r="P293" s="17">
        <f t="shared" si="63"/>
        <v>2293</v>
      </c>
      <c r="Q293" s="17">
        <f t="shared" si="64"/>
        <v>3451</v>
      </c>
    </row>
    <row r="294" spans="1:17" s="18" customFormat="1" ht="25.05" customHeight="1" x14ac:dyDescent="0.3">
      <c r="A294" s="30">
        <v>65201</v>
      </c>
      <c r="B294" s="31" t="s">
        <v>336</v>
      </c>
      <c r="C294" s="46">
        <v>47551.01</v>
      </c>
      <c r="D294" s="15">
        <f t="shared" si="52"/>
        <v>1.2547715957933697E-3</v>
      </c>
      <c r="E294" s="17">
        <f t="shared" si="53"/>
        <v>41011</v>
      </c>
      <c r="F294" s="17">
        <f t="shared" si="54"/>
        <v>334964</v>
      </c>
      <c r="G294" s="17">
        <f t="shared" si="55"/>
        <v>-205118</v>
      </c>
      <c r="H294" s="17">
        <f t="shared" si="56"/>
        <v>5747</v>
      </c>
      <c r="I294" s="17">
        <f t="shared" si="57"/>
        <v>17675</v>
      </c>
      <c r="J294" s="32">
        <f t="shared" si="58"/>
        <v>68870</v>
      </c>
      <c r="K294" s="32">
        <f t="shared" si="59"/>
        <v>92292</v>
      </c>
      <c r="L294" s="32"/>
      <c r="M294" s="17">
        <f t="shared" si="60"/>
        <v>694</v>
      </c>
      <c r="N294" s="17">
        <f t="shared" si="61"/>
        <v>859</v>
      </c>
      <c r="O294" s="17">
        <f t="shared" si="62"/>
        <v>39228</v>
      </c>
      <c r="P294" s="17">
        <f t="shared" si="63"/>
        <v>40781</v>
      </c>
      <c r="Q294" s="17">
        <f t="shared" si="64"/>
        <v>61350</v>
      </c>
    </row>
    <row r="295" spans="1:17" s="18" customFormat="1" ht="25.05" customHeight="1" x14ac:dyDescent="0.3">
      <c r="A295" s="30">
        <v>65301</v>
      </c>
      <c r="B295" s="31" t="s">
        <v>337</v>
      </c>
      <c r="C295" s="46">
        <v>56758.85</v>
      </c>
      <c r="D295" s="15">
        <f t="shared" si="52"/>
        <v>1.4977472148309048E-3</v>
      </c>
      <c r="E295" s="17">
        <f t="shared" si="53"/>
        <v>48952</v>
      </c>
      <c r="F295" s="17">
        <f t="shared" si="54"/>
        <v>399826</v>
      </c>
      <c r="G295" s="17">
        <f t="shared" si="55"/>
        <v>-244837</v>
      </c>
      <c r="H295" s="17">
        <f t="shared" si="56"/>
        <v>6860</v>
      </c>
      <c r="I295" s="17">
        <f t="shared" si="57"/>
        <v>21098</v>
      </c>
      <c r="J295" s="32">
        <f t="shared" si="58"/>
        <v>82206</v>
      </c>
      <c r="K295" s="32">
        <f t="shared" si="59"/>
        <v>110164</v>
      </c>
      <c r="L295" s="32"/>
      <c r="M295" s="17">
        <f t="shared" si="60"/>
        <v>829</v>
      </c>
      <c r="N295" s="17">
        <f t="shared" si="61"/>
        <v>1025</v>
      </c>
      <c r="O295" s="17">
        <f t="shared" si="62"/>
        <v>46824</v>
      </c>
      <c r="P295" s="17">
        <f t="shared" si="63"/>
        <v>48678</v>
      </c>
      <c r="Q295" s="17">
        <f t="shared" si="64"/>
        <v>73230</v>
      </c>
    </row>
    <row r="296" spans="1:17" s="18" customFormat="1" ht="25.05" customHeight="1" x14ac:dyDescent="0.3">
      <c r="A296" s="30">
        <v>66201</v>
      </c>
      <c r="B296" s="31" t="s">
        <v>338</v>
      </c>
      <c r="C296" s="46">
        <v>34905.51</v>
      </c>
      <c r="D296" s="15">
        <f t="shared" si="52"/>
        <v>9.2108332682484405E-4</v>
      </c>
      <c r="E296" s="17">
        <f t="shared" si="53"/>
        <v>30105</v>
      </c>
      <c r="F296" s="17">
        <f t="shared" si="54"/>
        <v>245885</v>
      </c>
      <c r="G296" s="17">
        <f t="shared" si="55"/>
        <v>-150570</v>
      </c>
      <c r="H296" s="17">
        <f t="shared" si="56"/>
        <v>4219</v>
      </c>
      <c r="I296" s="17">
        <f t="shared" si="57"/>
        <v>12975</v>
      </c>
      <c r="J296" s="32">
        <f t="shared" si="58"/>
        <v>50555</v>
      </c>
      <c r="K296" s="32">
        <f t="shared" si="59"/>
        <v>67749</v>
      </c>
      <c r="L296" s="32"/>
      <c r="M296" s="17">
        <f t="shared" si="60"/>
        <v>510</v>
      </c>
      <c r="N296" s="17">
        <f t="shared" si="61"/>
        <v>630</v>
      </c>
      <c r="O296" s="17">
        <f t="shared" si="62"/>
        <v>28796</v>
      </c>
      <c r="P296" s="17">
        <f t="shared" si="63"/>
        <v>29936</v>
      </c>
      <c r="Q296" s="17">
        <f t="shared" si="64"/>
        <v>45035</v>
      </c>
    </row>
    <row r="297" spans="1:17" s="18" customFormat="1" ht="25.05" customHeight="1" x14ac:dyDescent="0.3">
      <c r="A297" s="30">
        <v>66203</v>
      </c>
      <c r="B297" s="31" t="s">
        <v>339</v>
      </c>
      <c r="C297" s="46">
        <v>41759.980000000003</v>
      </c>
      <c r="D297" s="15">
        <f t="shared" si="52"/>
        <v>1.1019584388407145E-3</v>
      </c>
      <c r="E297" s="17">
        <f t="shared" si="53"/>
        <v>36016</v>
      </c>
      <c r="F297" s="17">
        <f t="shared" si="54"/>
        <v>294170</v>
      </c>
      <c r="G297" s="17">
        <f t="shared" si="55"/>
        <v>-180138</v>
      </c>
      <c r="H297" s="17">
        <f t="shared" si="56"/>
        <v>5047</v>
      </c>
      <c r="I297" s="17">
        <f t="shared" si="57"/>
        <v>15522</v>
      </c>
      <c r="J297" s="32">
        <f t="shared" si="58"/>
        <v>60483</v>
      </c>
      <c r="K297" s="32">
        <f t="shared" si="59"/>
        <v>81052</v>
      </c>
      <c r="L297" s="32"/>
      <c r="M297" s="17">
        <f t="shared" si="60"/>
        <v>610</v>
      </c>
      <c r="N297" s="17">
        <f t="shared" si="61"/>
        <v>754</v>
      </c>
      <c r="O297" s="17">
        <f t="shared" si="62"/>
        <v>34450</v>
      </c>
      <c r="P297" s="17">
        <f t="shared" si="63"/>
        <v>35814</v>
      </c>
      <c r="Q297" s="17">
        <f t="shared" si="64"/>
        <v>53878</v>
      </c>
    </row>
    <row r="298" spans="1:17" s="18" customFormat="1" ht="25.05" customHeight="1" x14ac:dyDescent="0.3">
      <c r="A298" s="30">
        <v>66301</v>
      </c>
      <c r="B298" s="31" t="s">
        <v>340</v>
      </c>
      <c r="C298" s="46">
        <v>34363.519999999997</v>
      </c>
      <c r="D298" s="15">
        <f t="shared" si="52"/>
        <v>9.0678134549565558E-4</v>
      </c>
      <c r="E298" s="17">
        <f t="shared" si="53"/>
        <v>29637</v>
      </c>
      <c r="F298" s="17">
        <f t="shared" si="54"/>
        <v>242067</v>
      </c>
      <c r="G298" s="17">
        <f t="shared" si="55"/>
        <v>-148232</v>
      </c>
      <c r="H298" s="17">
        <f t="shared" si="56"/>
        <v>4153</v>
      </c>
      <c r="I298" s="17">
        <f t="shared" si="57"/>
        <v>12773</v>
      </c>
      <c r="J298" s="32">
        <f t="shared" si="58"/>
        <v>49770</v>
      </c>
      <c r="K298" s="32">
        <f t="shared" si="59"/>
        <v>66696</v>
      </c>
      <c r="L298" s="32"/>
      <c r="M298" s="17">
        <f t="shared" si="60"/>
        <v>502</v>
      </c>
      <c r="N298" s="17">
        <f t="shared" si="61"/>
        <v>620</v>
      </c>
      <c r="O298" s="17">
        <f t="shared" si="62"/>
        <v>28348</v>
      </c>
      <c r="P298" s="17">
        <f t="shared" si="63"/>
        <v>29470</v>
      </c>
      <c r="Q298" s="17">
        <f t="shared" si="64"/>
        <v>44336</v>
      </c>
    </row>
    <row r="299" spans="1:17" s="18" customFormat="1" ht="25.05" customHeight="1" x14ac:dyDescent="0.3">
      <c r="A299" s="30">
        <v>66307</v>
      </c>
      <c r="B299" s="31" t="s">
        <v>341</v>
      </c>
      <c r="C299" s="46">
        <v>5694.64</v>
      </c>
      <c r="D299" s="15">
        <f t="shared" si="52"/>
        <v>1.502696266655273E-4</v>
      </c>
      <c r="E299" s="17">
        <f t="shared" si="53"/>
        <v>4911</v>
      </c>
      <c r="F299" s="17">
        <f t="shared" si="54"/>
        <v>40115</v>
      </c>
      <c r="G299" s="17">
        <f t="shared" si="55"/>
        <v>-24565</v>
      </c>
      <c r="H299" s="17">
        <f t="shared" si="56"/>
        <v>688</v>
      </c>
      <c r="I299" s="17">
        <f t="shared" si="57"/>
        <v>2117</v>
      </c>
      <c r="J299" s="32">
        <f t="shared" si="58"/>
        <v>8248</v>
      </c>
      <c r="K299" s="32">
        <f t="shared" si="59"/>
        <v>11053</v>
      </c>
      <c r="L299" s="32"/>
      <c r="M299" s="17">
        <f t="shared" si="60"/>
        <v>83</v>
      </c>
      <c r="N299" s="17">
        <f t="shared" si="61"/>
        <v>103</v>
      </c>
      <c r="O299" s="17">
        <f t="shared" si="62"/>
        <v>4698</v>
      </c>
      <c r="P299" s="17">
        <f t="shared" si="63"/>
        <v>4884</v>
      </c>
      <c r="Q299" s="17">
        <f t="shared" si="64"/>
        <v>7347</v>
      </c>
    </row>
    <row r="300" spans="1:17" s="18" customFormat="1" ht="25.05" customHeight="1" x14ac:dyDescent="0.3">
      <c r="A300" s="30">
        <v>67201</v>
      </c>
      <c r="B300" s="31" t="s">
        <v>342</v>
      </c>
      <c r="C300" s="46">
        <v>45535.15</v>
      </c>
      <c r="D300" s="15">
        <f t="shared" si="52"/>
        <v>1.2015772710230648E-3</v>
      </c>
      <c r="E300" s="17">
        <f t="shared" si="53"/>
        <v>39272</v>
      </c>
      <c r="F300" s="17">
        <f t="shared" si="54"/>
        <v>320763</v>
      </c>
      <c r="G300" s="17">
        <f t="shared" si="55"/>
        <v>-196422</v>
      </c>
      <c r="H300" s="17">
        <f t="shared" si="56"/>
        <v>5503</v>
      </c>
      <c r="I300" s="17">
        <f t="shared" si="57"/>
        <v>16926</v>
      </c>
      <c r="J300" s="32">
        <f t="shared" si="58"/>
        <v>65950</v>
      </c>
      <c r="K300" s="32">
        <f t="shared" si="59"/>
        <v>88379</v>
      </c>
      <c r="L300" s="32"/>
      <c r="M300" s="17">
        <f t="shared" si="60"/>
        <v>665</v>
      </c>
      <c r="N300" s="17">
        <f t="shared" si="61"/>
        <v>822</v>
      </c>
      <c r="O300" s="17">
        <f t="shared" si="62"/>
        <v>37565</v>
      </c>
      <c r="P300" s="17">
        <f t="shared" si="63"/>
        <v>39052</v>
      </c>
      <c r="Q300" s="17">
        <f t="shared" si="64"/>
        <v>58749</v>
      </c>
    </row>
    <row r="301" spans="1:17" s="18" customFormat="1" ht="25.05" customHeight="1" x14ac:dyDescent="0.3">
      <c r="A301" s="30">
        <v>67301</v>
      </c>
      <c r="B301" s="31" t="s">
        <v>343</v>
      </c>
      <c r="C301" s="46">
        <v>25478.55</v>
      </c>
      <c r="D301" s="15">
        <f t="shared" si="52"/>
        <v>6.7232558976141959E-4</v>
      </c>
      <c r="E301" s="17">
        <f t="shared" si="53"/>
        <v>21974</v>
      </c>
      <c r="F301" s="17">
        <f t="shared" si="54"/>
        <v>179479</v>
      </c>
      <c r="G301" s="17">
        <f t="shared" si="55"/>
        <v>-109905</v>
      </c>
      <c r="H301" s="17">
        <f t="shared" si="56"/>
        <v>3079</v>
      </c>
      <c r="I301" s="17">
        <f t="shared" si="57"/>
        <v>9471</v>
      </c>
      <c r="J301" s="32">
        <f t="shared" si="58"/>
        <v>36902</v>
      </c>
      <c r="K301" s="32">
        <f t="shared" si="59"/>
        <v>49452</v>
      </c>
      <c r="L301" s="32"/>
      <c r="M301" s="17">
        <f t="shared" si="60"/>
        <v>372</v>
      </c>
      <c r="N301" s="17">
        <f t="shared" si="61"/>
        <v>460</v>
      </c>
      <c r="O301" s="17">
        <f t="shared" si="62"/>
        <v>21019</v>
      </c>
      <c r="P301" s="17">
        <f t="shared" si="63"/>
        <v>21851</v>
      </c>
      <c r="Q301" s="17">
        <f t="shared" si="64"/>
        <v>32872</v>
      </c>
    </row>
    <row r="302" spans="1:17" s="18" customFormat="1" ht="25.05" customHeight="1" x14ac:dyDescent="0.3">
      <c r="A302" s="30">
        <v>67302</v>
      </c>
      <c r="B302" s="31" t="s">
        <v>344</v>
      </c>
      <c r="C302" s="46">
        <v>11871.81</v>
      </c>
      <c r="D302" s="15">
        <f t="shared" si="52"/>
        <v>3.1327220975234138E-4</v>
      </c>
      <c r="E302" s="17">
        <f t="shared" si="53"/>
        <v>10239</v>
      </c>
      <c r="F302" s="17">
        <f t="shared" si="54"/>
        <v>83629</v>
      </c>
      <c r="G302" s="17">
        <f t="shared" si="55"/>
        <v>-51211</v>
      </c>
      <c r="H302" s="17">
        <f t="shared" si="56"/>
        <v>1435</v>
      </c>
      <c r="I302" s="17">
        <f t="shared" si="57"/>
        <v>4413</v>
      </c>
      <c r="J302" s="32">
        <f t="shared" si="58"/>
        <v>17194</v>
      </c>
      <c r="K302" s="32">
        <f t="shared" si="59"/>
        <v>23042</v>
      </c>
      <c r="L302" s="32"/>
      <c r="M302" s="17">
        <f t="shared" si="60"/>
        <v>173</v>
      </c>
      <c r="N302" s="17">
        <f t="shared" si="61"/>
        <v>214</v>
      </c>
      <c r="O302" s="17">
        <f t="shared" si="62"/>
        <v>9794</v>
      </c>
      <c r="P302" s="17">
        <f t="shared" si="63"/>
        <v>10181</v>
      </c>
      <c r="Q302" s="17">
        <f t="shared" si="64"/>
        <v>15317</v>
      </c>
    </row>
    <row r="303" spans="1:17" s="18" customFormat="1" ht="25.05" customHeight="1" x14ac:dyDescent="0.3">
      <c r="A303" s="30">
        <v>67304</v>
      </c>
      <c r="B303" s="31" t="s">
        <v>345</v>
      </c>
      <c r="C303" s="46">
        <v>1851.64</v>
      </c>
      <c r="D303" s="15">
        <f t="shared" si="52"/>
        <v>4.8860902799642644E-5</v>
      </c>
      <c r="E303" s="17">
        <f t="shared" si="53"/>
        <v>1597</v>
      </c>
      <c r="F303" s="17">
        <f t="shared" si="54"/>
        <v>13044</v>
      </c>
      <c r="G303" s="17">
        <f t="shared" si="55"/>
        <v>-7987</v>
      </c>
      <c r="H303" s="17">
        <f t="shared" si="56"/>
        <v>224</v>
      </c>
      <c r="I303" s="17">
        <f t="shared" si="57"/>
        <v>688</v>
      </c>
      <c r="J303" s="32">
        <f t="shared" si="58"/>
        <v>2682</v>
      </c>
      <c r="K303" s="32">
        <f t="shared" si="59"/>
        <v>3594</v>
      </c>
      <c r="L303" s="32"/>
      <c r="M303" s="17">
        <f t="shared" si="60"/>
        <v>27</v>
      </c>
      <c r="N303" s="17">
        <f t="shared" si="61"/>
        <v>33</v>
      </c>
      <c r="O303" s="17">
        <f t="shared" si="62"/>
        <v>1528</v>
      </c>
      <c r="P303" s="17">
        <f t="shared" si="63"/>
        <v>1588</v>
      </c>
      <c r="Q303" s="17">
        <f t="shared" si="64"/>
        <v>2389</v>
      </c>
    </row>
    <row r="304" spans="1:17" s="18" customFormat="1" ht="25.05" customHeight="1" x14ac:dyDescent="0.3">
      <c r="A304" s="30">
        <v>67312</v>
      </c>
      <c r="B304" s="31" t="s">
        <v>346</v>
      </c>
      <c r="C304" s="46">
        <v>34.130000000000003</v>
      </c>
      <c r="D304" s="15">
        <f t="shared" si="52"/>
        <v>9.006192416192151E-7</v>
      </c>
      <c r="E304" s="17">
        <f t="shared" si="53"/>
        <v>29</v>
      </c>
      <c r="F304" s="17">
        <f t="shared" si="54"/>
        <v>240</v>
      </c>
      <c r="G304" s="17">
        <f t="shared" si="55"/>
        <v>-147</v>
      </c>
      <c r="H304" s="17">
        <f t="shared" si="56"/>
        <v>4</v>
      </c>
      <c r="I304" s="17">
        <f t="shared" si="57"/>
        <v>13</v>
      </c>
      <c r="J304" s="32">
        <f t="shared" si="58"/>
        <v>49</v>
      </c>
      <c r="K304" s="32">
        <f t="shared" si="59"/>
        <v>66</v>
      </c>
      <c r="L304" s="32"/>
      <c r="M304" s="17">
        <f t="shared" si="60"/>
        <v>0</v>
      </c>
      <c r="N304" s="17">
        <f t="shared" si="61"/>
        <v>1</v>
      </c>
      <c r="O304" s="17">
        <f t="shared" si="62"/>
        <v>28</v>
      </c>
      <c r="P304" s="17">
        <f t="shared" si="63"/>
        <v>29</v>
      </c>
      <c r="Q304" s="17">
        <f t="shared" si="64"/>
        <v>44</v>
      </c>
    </row>
    <row r="305" spans="1:17" s="18" customFormat="1" ht="25.05" customHeight="1" x14ac:dyDescent="0.3">
      <c r="A305" s="30">
        <v>68201</v>
      </c>
      <c r="B305" s="31" t="s">
        <v>347</v>
      </c>
      <c r="C305" s="46">
        <v>43497.89</v>
      </c>
      <c r="D305" s="15">
        <f t="shared" si="52"/>
        <v>1.1478182450581902E-3</v>
      </c>
      <c r="E305" s="17">
        <f t="shared" si="53"/>
        <v>37515</v>
      </c>
      <c r="F305" s="17">
        <f t="shared" si="54"/>
        <v>306412</v>
      </c>
      <c r="G305" s="17">
        <f t="shared" si="55"/>
        <v>-187634</v>
      </c>
      <c r="H305" s="17">
        <f t="shared" si="56"/>
        <v>5257</v>
      </c>
      <c r="I305" s="17">
        <f t="shared" si="57"/>
        <v>16168</v>
      </c>
      <c r="J305" s="32">
        <f t="shared" si="58"/>
        <v>63000</v>
      </c>
      <c r="K305" s="32">
        <f t="shared" si="59"/>
        <v>84425</v>
      </c>
      <c r="L305" s="32"/>
      <c r="M305" s="17">
        <f t="shared" si="60"/>
        <v>635</v>
      </c>
      <c r="N305" s="17">
        <f t="shared" si="61"/>
        <v>785</v>
      </c>
      <c r="O305" s="17">
        <f t="shared" si="62"/>
        <v>35884</v>
      </c>
      <c r="P305" s="17">
        <f t="shared" si="63"/>
        <v>37304</v>
      </c>
      <c r="Q305" s="17">
        <f t="shared" si="64"/>
        <v>56121</v>
      </c>
    </row>
    <row r="306" spans="1:17" s="18" customFormat="1" ht="25.05" customHeight="1" x14ac:dyDescent="0.3">
      <c r="A306" s="30">
        <v>68204</v>
      </c>
      <c r="B306" s="31" t="s">
        <v>348</v>
      </c>
      <c r="C306" s="46">
        <v>60954.25</v>
      </c>
      <c r="D306" s="15">
        <f t="shared" si="52"/>
        <v>1.6084550368727817E-3</v>
      </c>
      <c r="E306" s="17">
        <f t="shared" si="53"/>
        <v>52571</v>
      </c>
      <c r="F306" s="17">
        <f t="shared" si="54"/>
        <v>429380</v>
      </c>
      <c r="G306" s="17">
        <f t="shared" si="55"/>
        <v>-262935</v>
      </c>
      <c r="H306" s="17">
        <f t="shared" si="56"/>
        <v>7367</v>
      </c>
      <c r="I306" s="17">
        <f t="shared" si="57"/>
        <v>22657</v>
      </c>
      <c r="J306" s="32">
        <f t="shared" si="58"/>
        <v>88282</v>
      </c>
      <c r="K306" s="32">
        <f t="shared" si="59"/>
        <v>118306</v>
      </c>
      <c r="L306" s="32"/>
      <c r="M306" s="17">
        <f t="shared" si="60"/>
        <v>890</v>
      </c>
      <c r="N306" s="17">
        <f t="shared" si="61"/>
        <v>1101</v>
      </c>
      <c r="O306" s="17">
        <f t="shared" si="62"/>
        <v>50285</v>
      </c>
      <c r="P306" s="17">
        <f t="shared" si="63"/>
        <v>52276</v>
      </c>
      <c r="Q306" s="17">
        <f t="shared" si="64"/>
        <v>78643</v>
      </c>
    </row>
    <row r="307" spans="1:17" s="18" customFormat="1" ht="25.05" customHeight="1" x14ac:dyDescent="0.3">
      <c r="A307" s="30">
        <v>68301</v>
      </c>
      <c r="B307" s="31" t="s">
        <v>349</v>
      </c>
      <c r="C307" s="46">
        <v>29567.18</v>
      </c>
      <c r="D307" s="15">
        <f t="shared" si="52"/>
        <v>7.8021597504889602E-4</v>
      </c>
      <c r="E307" s="17">
        <f t="shared" si="53"/>
        <v>25500</v>
      </c>
      <c r="F307" s="17">
        <f t="shared" si="54"/>
        <v>208280</v>
      </c>
      <c r="G307" s="17">
        <f t="shared" si="55"/>
        <v>-127542</v>
      </c>
      <c r="H307" s="17">
        <f t="shared" si="56"/>
        <v>3573</v>
      </c>
      <c r="I307" s="17">
        <f t="shared" si="57"/>
        <v>10990</v>
      </c>
      <c r="J307" s="32">
        <f t="shared" si="58"/>
        <v>42823</v>
      </c>
      <c r="K307" s="32">
        <f t="shared" si="59"/>
        <v>57386</v>
      </c>
      <c r="L307" s="32"/>
      <c r="M307" s="17">
        <f t="shared" si="60"/>
        <v>432</v>
      </c>
      <c r="N307" s="17">
        <f t="shared" si="61"/>
        <v>534</v>
      </c>
      <c r="O307" s="17">
        <f t="shared" si="62"/>
        <v>24392</v>
      </c>
      <c r="P307" s="17">
        <f t="shared" si="63"/>
        <v>25358</v>
      </c>
      <c r="Q307" s="17">
        <f t="shared" si="64"/>
        <v>38147</v>
      </c>
    </row>
    <row r="308" spans="1:17" s="18" customFormat="1" ht="25.05" customHeight="1" x14ac:dyDescent="0.3">
      <c r="A308" s="30">
        <v>69201</v>
      </c>
      <c r="B308" s="31" t="s">
        <v>350</v>
      </c>
      <c r="C308" s="46">
        <v>58254</v>
      </c>
      <c r="D308" s="15">
        <f t="shared" si="52"/>
        <v>1.5372010929178362E-3</v>
      </c>
      <c r="E308" s="17">
        <f t="shared" si="53"/>
        <v>50242</v>
      </c>
      <c r="F308" s="17">
        <f t="shared" si="54"/>
        <v>410359</v>
      </c>
      <c r="G308" s="17">
        <f t="shared" si="55"/>
        <v>-251287</v>
      </c>
      <c r="H308" s="17">
        <f t="shared" si="56"/>
        <v>7040</v>
      </c>
      <c r="I308" s="17">
        <f t="shared" si="57"/>
        <v>21653</v>
      </c>
      <c r="J308" s="32">
        <f t="shared" si="58"/>
        <v>84371</v>
      </c>
      <c r="K308" s="32">
        <f t="shared" si="59"/>
        <v>113064</v>
      </c>
      <c r="L308" s="32"/>
      <c r="M308" s="17">
        <f t="shared" si="60"/>
        <v>850</v>
      </c>
      <c r="N308" s="17">
        <f t="shared" si="61"/>
        <v>1052</v>
      </c>
      <c r="O308" s="17">
        <f t="shared" si="62"/>
        <v>48057</v>
      </c>
      <c r="P308" s="17">
        <f t="shared" si="63"/>
        <v>49959</v>
      </c>
      <c r="Q308" s="17">
        <f t="shared" si="64"/>
        <v>75159</v>
      </c>
    </row>
    <row r="309" spans="1:17" s="18" customFormat="1" ht="25.05" customHeight="1" x14ac:dyDescent="0.3">
      <c r="A309" s="30">
        <v>69301</v>
      </c>
      <c r="B309" s="31" t="s">
        <v>351</v>
      </c>
      <c r="C309" s="46">
        <v>109621.57</v>
      </c>
      <c r="D309" s="15">
        <f t="shared" si="52"/>
        <v>2.8926837163348283E-3</v>
      </c>
      <c r="E309" s="17">
        <f t="shared" si="53"/>
        <v>94544</v>
      </c>
      <c r="F309" s="17">
        <f t="shared" si="54"/>
        <v>772207</v>
      </c>
      <c r="G309" s="17">
        <f t="shared" si="55"/>
        <v>-472868</v>
      </c>
      <c r="H309" s="17">
        <f t="shared" si="56"/>
        <v>13249</v>
      </c>
      <c r="I309" s="17">
        <f t="shared" si="57"/>
        <v>40747</v>
      </c>
      <c r="J309" s="32">
        <f t="shared" si="58"/>
        <v>158769</v>
      </c>
      <c r="K309" s="32">
        <f t="shared" si="59"/>
        <v>212765</v>
      </c>
      <c r="L309" s="32"/>
      <c r="M309" s="17">
        <f t="shared" si="60"/>
        <v>1600</v>
      </c>
      <c r="N309" s="17">
        <f t="shared" si="61"/>
        <v>1979</v>
      </c>
      <c r="O309" s="17">
        <f t="shared" si="62"/>
        <v>90433</v>
      </c>
      <c r="P309" s="17">
        <f t="shared" si="63"/>
        <v>94012</v>
      </c>
      <c r="Q309" s="17">
        <f t="shared" si="64"/>
        <v>141433</v>
      </c>
    </row>
    <row r="310" spans="1:17" s="18" customFormat="1" ht="25.05" customHeight="1" x14ac:dyDescent="0.3">
      <c r="A310" s="30">
        <v>70201</v>
      </c>
      <c r="B310" s="31" t="s">
        <v>352</v>
      </c>
      <c r="C310" s="46">
        <v>252302.65</v>
      </c>
      <c r="D310" s="15">
        <f t="shared" si="52"/>
        <v>6.6577386844863234E-3</v>
      </c>
      <c r="E310" s="17">
        <f t="shared" si="53"/>
        <v>217601</v>
      </c>
      <c r="F310" s="17">
        <f t="shared" si="54"/>
        <v>1777296</v>
      </c>
      <c r="G310" s="17">
        <f t="shared" si="55"/>
        <v>-1088344</v>
      </c>
      <c r="H310" s="17">
        <f t="shared" si="56"/>
        <v>30493</v>
      </c>
      <c r="I310" s="17">
        <f t="shared" si="57"/>
        <v>93783</v>
      </c>
      <c r="J310" s="32">
        <f t="shared" si="58"/>
        <v>365419</v>
      </c>
      <c r="K310" s="32">
        <f t="shared" si="59"/>
        <v>489695</v>
      </c>
      <c r="L310" s="32"/>
      <c r="M310" s="17">
        <f t="shared" si="60"/>
        <v>3683</v>
      </c>
      <c r="N310" s="17">
        <f t="shared" si="61"/>
        <v>4556</v>
      </c>
      <c r="O310" s="17">
        <f t="shared" si="62"/>
        <v>208139</v>
      </c>
      <c r="P310" s="17">
        <f t="shared" si="63"/>
        <v>216378</v>
      </c>
      <c r="Q310" s="17">
        <f t="shared" si="64"/>
        <v>325519</v>
      </c>
    </row>
    <row r="311" spans="1:17" s="18" customFormat="1" ht="25.05" customHeight="1" x14ac:dyDescent="0.3">
      <c r="A311" s="30">
        <v>70302</v>
      </c>
      <c r="B311" s="31" t="s">
        <v>353</v>
      </c>
      <c r="C311" s="46">
        <v>26844.86</v>
      </c>
      <c r="D311" s="15">
        <f t="shared" si="52"/>
        <v>7.0837965000216817E-4</v>
      </c>
      <c r="E311" s="17">
        <f t="shared" si="53"/>
        <v>23153</v>
      </c>
      <c r="F311" s="17">
        <f t="shared" si="54"/>
        <v>189103</v>
      </c>
      <c r="G311" s="17">
        <f t="shared" si="55"/>
        <v>-115799</v>
      </c>
      <c r="H311" s="17">
        <f t="shared" si="56"/>
        <v>3244</v>
      </c>
      <c r="I311" s="17">
        <f t="shared" si="57"/>
        <v>9978</v>
      </c>
      <c r="J311" s="32">
        <f t="shared" si="58"/>
        <v>38880</v>
      </c>
      <c r="K311" s="32">
        <f t="shared" si="59"/>
        <v>52102</v>
      </c>
      <c r="L311" s="32"/>
      <c r="M311" s="17">
        <f t="shared" si="60"/>
        <v>392</v>
      </c>
      <c r="N311" s="17">
        <f t="shared" si="61"/>
        <v>485</v>
      </c>
      <c r="O311" s="17">
        <f t="shared" si="62"/>
        <v>22146</v>
      </c>
      <c r="P311" s="17">
        <f t="shared" si="63"/>
        <v>23023</v>
      </c>
      <c r="Q311" s="17">
        <f t="shared" si="64"/>
        <v>34635</v>
      </c>
    </row>
    <row r="312" spans="1:17" s="18" customFormat="1" ht="25.05" customHeight="1" x14ac:dyDescent="0.3">
      <c r="A312" s="30">
        <v>70303</v>
      </c>
      <c r="B312" s="31" t="s">
        <v>354</v>
      </c>
      <c r="C312" s="46">
        <v>42227.39</v>
      </c>
      <c r="D312" s="15">
        <f t="shared" si="52"/>
        <v>1.1142924101189223E-3</v>
      </c>
      <c r="E312" s="17">
        <f t="shared" si="53"/>
        <v>36419</v>
      </c>
      <c r="F312" s="17">
        <f t="shared" si="54"/>
        <v>297462</v>
      </c>
      <c r="G312" s="17">
        <f t="shared" si="55"/>
        <v>-182154</v>
      </c>
      <c r="H312" s="17">
        <f t="shared" si="56"/>
        <v>5104</v>
      </c>
      <c r="I312" s="17">
        <f t="shared" si="57"/>
        <v>15696</v>
      </c>
      <c r="J312" s="32">
        <f t="shared" si="58"/>
        <v>61159</v>
      </c>
      <c r="K312" s="32">
        <f t="shared" si="59"/>
        <v>81959</v>
      </c>
      <c r="L312" s="32"/>
      <c r="M312" s="17">
        <f t="shared" si="60"/>
        <v>616</v>
      </c>
      <c r="N312" s="17">
        <f t="shared" si="61"/>
        <v>762</v>
      </c>
      <c r="O312" s="17">
        <f t="shared" si="62"/>
        <v>34836</v>
      </c>
      <c r="P312" s="17">
        <f t="shared" si="63"/>
        <v>36214</v>
      </c>
      <c r="Q312" s="17">
        <f t="shared" si="64"/>
        <v>54481</v>
      </c>
    </row>
    <row r="313" spans="1:17" s="18" customFormat="1" ht="25.05" customHeight="1" x14ac:dyDescent="0.3">
      <c r="A313" s="30">
        <v>70304</v>
      </c>
      <c r="B313" s="31" t="s">
        <v>355</v>
      </c>
      <c r="C313" s="46">
        <v>2356.86</v>
      </c>
      <c r="D313" s="15">
        <f t="shared" si="52"/>
        <v>6.2192600814610699E-5</v>
      </c>
      <c r="E313" s="17">
        <f t="shared" si="53"/>
        <v>2033</v>
      </c>
      <c r="F313" s="17">
        <f t="shared" si="54"/>
        <v>16602</v>
      </c>
      <c r="G313" s="17">
        <f t="shared" si="55"/>
        <v>-10167</v>
      </c>
      <c r="H313" s="17">
        <f t="shared" si="56"/>
        <v>285</v>
      </c>
      <c r="I313" s="17">
        <f t="shared" si="57"/>
        <v>876</v>
      </c>
      <c r="J313" s="32">
        <f t="shared" si="58"/>
        <v>3414</v>
      </c>
      <c r="K313" s="32">
        <f t="shared" si="59"/>
        <v>4575</v>
      </c>
      <c r="L313" s="32"/>
      <c r="M313" s="17">
        <f t="shared" si="60"/>
        <v>34</v>
      </c>
      <c r="N313" s="17">
        <f t="shared" si="61"/>
        <v>43</v>
      </c>
      <c r="O313" s="17">
        <f t="shared" si="62"/>
        <v>1944</v>
      </c>
      <c r="P313" s="17">
        <f t="shared" si="63"/>
        <v>2021</v>
      </c>
      <c r="Q313" s="17">
        <f t="shared" si="64"/>
        <v>3041</v>
      </c>
    </row>
    <row r="314" spans="1:17" s="18" customFormat="1" ht="25.05" customHeight="1" x14ac:dyDescent="0.3">
      <c r="A314" s="30">
        <v>70307</v>
      </c>
      <c r="B314" s="31" t="s">
        <v>356</v>
      </c>
      <c r="C314" s="46">
        <v>1700.23</v>
      </c>
      <c r="D314" s="15">
        <f t="shared" si="52"/>
        <v>4.4865509908533195E-5</v>
      </c>
      <c r="E314" s="17">
        <f t="shared" si="53"/>
        <v>1466</v>
      </c>
      <c r="F314" s="17">
        <f t="shared" si="54"/>
        <v>11977</v>
      </c>
      <c r="G314" s="17">
        <f t="shared" si="55"/>
        <v>-7334</v>
      </c>
      <c r="H314" s="17">
        <f t="shared" si="56"/>
        <v>205</v>
      </c>
      <c r="I314" s="17">
        <f t="shared" si="57"/>
        <v>632</v>
      </c>
      <c r="J314" s="32">
        <f t="shared" si="58"/>
        <v>2463</v>
      </c>
      <c r="K314" s="32">
        <f t="shared" si="59"/>
        <v>3300</v>
      </c>
      <c r="L314" s="32"/>
      <c r="M314" s="17">
        <f t="shared" si="60"/>
        <v>25</v>
      </c>
      <c r="N314" s="17">
        <f t="shared" si="61"/>
        <v>31</v>
      </c>
      <c r="O314" s="17">
        <f t="shared" si="62"/>
        <v>1403</v>
      </c>
      <c r="P314" s="17">
        <f t="shared" si="63"/>
        <v>1459</v>
      </c>
      <c r="Q314" s="17">
        <f t="shared" si="64"/>
        <v>2194</v>
      </c>
    </row>
    <row r="315" spans="1:17" s="18" customFormat="1" ht="25.05" customHeight="1" x14ac:dyDescent="0.3">
      <c r="A315" s="30">
        <v>70316</v>
      </c>
      <c r="B315" s="31" t="s">
        <v>357</v>
      </c>
      <c r="C315" s="46">
        <v>1061.1500000000001</v>
      </c>
      <c r="D315" s="15">
        <f t="shared" si="52"/>
        <v>2.800152675781512E-5</v>
      </c>
      <c r="E315" s="17">
        <f t="shared" si="53"/>
        <v>915</v>
      </c>
      <c r="F315" s="17">
        <f t="shared" si="54"/>
        <v>7475</v>
      </c>
      <c r="G315" s="17">
        <f t="shared" si="55"/>
        <v>-4577</v>
      </c>
      <c r="H315" s="17">
        <f t="shared" si="56"/>
        <v>128</v>
      </c>
      <c r="I315" s="17">
        <f t="shared" si="57"/>
        <v>394</v>
      </c>
      <c r="J315" s="32">
        <f t="shared" si="58"/>
        <v>1537</v>
      </c>
      <c r="K315" s="32">
        <f t="shared" si="59"/>
        <v>2059</v>
      </c>
      <c r="L315" s="32"/>
      <c r="M315" s="17">
        <f t="shared" si="60"/>
        <v>15</v>
      </c>
      <c r="N315" s="17">
        <f t="shared" si="61"/>
        <v>19</v>
      </c>
      <c r="O315" s="17">
        <f t="shared" si="62"/>
        <v>875</v>
      </c>
      <c r="P315" s="17">
        <f t="shared" si="63"/>
        <v>909</v>
      </c>
      <c r="Q315" s="17">
        <f t="shared" si="64"/>
        <v>1369</v>
      </c>
    </row>
    <row r="316" spans="1:17" s="18" customFormat="1" ht="25.05" customHeight="1" x14ac:dyDescent="0.3">
      <c r="A316" s="30">
        <v>70317</v>
      </c>
      <c r="B316" s="31" t="s">
        <v>358</v>
      </c>
      <c r="C316" s="46">
        <v>1957.19</v>
      </c>
      <c r="D316" s="15">
        <f t="shared" si="52"/>
        <v>5.1646146308371268E-5</v>
      </c>
      <c r="E316" s="17">
        <f t="shared" si="53"/>
        <v>1688</v>
      </c>
      <c r="F316" s="17">
        <f t="shared" si="54"/>
        <v>13787</v>
      </c>
      <c r="G316" s="17">
        <f t="shared" si="55"/>
        <v>-8443</v>
      </c>
      <c r="H316" s="17">
        <f t="shared" si="56"/>
        <v>237</v>
      </c>
      <c r="I316" s="17">
        <f t="shared" si="57"/>
        <v>728</v>
      </c>
      <c r="J316" s="32">
        <f t="shared" si="58"/>
        <v>2835</v>
      </c>
      <c r="K316" s="32">
        <f t="shared" si="59"/>
        <v>3800</v>
      </c>
      <c r="L316" s="32"/>
      <c r="M316" s="17">
        <f t="shared" si="60"/>
        <v>29</v>
      </c>
      <c r="N316" s="17">
        <f t="shared" si="61"/>
        <v>35</v>
      </c>
      <c r="O316" s="17">
        <f t="shared" si="62"/>
        <v>1615</v>
      </c>
      <c r="P316" s="17">
        <f t="shared" si="63"/>
        <v>1679</v>
      </c>
      <c r="Q316" s="17">
        <f t="shared" si="64"/>
        <v>2525</v>
      </c>
    </row>
    <row r="317" spans="1:17" s="18" customFormat="1" ht="25.05" customHeight="1" x14ac:dyDescent="0.3">
      <c r="A317" s="30">
        <v>71201</v>
      </c>
      <c r="B317" s="31" t="s">
        <v>359</v>
      </c>
      <c r="C317" s="46">
        <v>73476.039999999994</v>
      </c>
      <c r="D317" s="15">
        <f t="shared" si="52"/>
        <v>1.9388788579543833E-3</v>
      </c>
      <c r="E317" s="17">
        <f t="shared" si="53"/>
        <v>63370</v>
      </c>
      <c r="F317" s="17">
        <f t="shared" si="54"/>
        <v>517587</v>
      </c>
      <c r="G317" s="17">
        <f t="shared" si="55"/>
        <v>-316950</v>
      </c>
      <c r="H317" s="17">
        <f t="shared" si="56"/>
        <v>8880</v>
      </c>
      <c r="I317" s="17">
        <f t="shared" si="57"/>
        <v>27312</v>
      </c>
      <c r="J317" s="32">
        <f t="shared" si="58"/>
        <v>106418</v>
      </c>
      <c r="K317" s="32">
        <f t="shared" si="59"/>
        <v>142610</v>
      </c>
      <c r="L317" s="32"/>
      <c r="M317" s="17">
        <f t="shared" si="60"/>
        <v>1073</v>
      </c>
      <c r="N317" s="17">
        <f t="shared" si="61"/>
        <v>1327</v>
      </c>
      <c r="O317" s="17">
        <f t="shared" si="62"/>
        <v>60615</v>
      </c>
      <c r="P317" s="17">
        <f t="shared" si="63"/>
        <v>63015</v>
      </c>
      <c r="Q317" s="17">
        <f t="shared" si="64"/>
        <v>94798</v>
      </c>
    </row>
    <row r="318" spans="1:17" s="18" customFormat="1" ht="25.05" customHeight="1" x14ac:dyDescent="0.3">
      <c r="A318" s="30">
        <v>71301</v>
      </c>
      <c r="B318" s="31" t="s">
        <v>360</v>
      </c>
      <c r="C318" s="46">
        <v>3679.29</v>
      </c>
      <c r="D318" s="15">
        <f t="shared" si="52"/>
        <v>9.7088759727429285E-5</v>
      </c>
      <c r="E318" s="17">
        <f t="shared" si="53"/>
        <v>3173</v>
      </c>
      <c r="F318" s="17">
        <f t="shared" si="54"/>
        <v>25918</v>
      </c>
      <c r="G318" s="17">
        <f t="shared" si="55"/>
        <v>-15871</v>
      </c>
      <c r="H318" s="17">
        <f t="shared" si="56"/>
        <v>445</v>
      </c>
      <c r="I318" s="17">
        <f t="shared" si="57"/>
        <v>1368</v>
      </c>
      <c r="J318" s="32">
        <f t="shared" si="58"/>
        <v>5329</v>
      </c>
      <c r="K318" s="32">
        <f t="shared" si="59"/>
        <v>7142</v>
      </c>
      <c r="L318" s="32"/>
      <c r="M318" s="17">
        <f t="shared" si="60"/>
        <v>54</v>
      </c>
      <c r="N318" s="17">
        <f t="shared" si="61"/>
        <v>66</v>
      </c>
      <c r="O318" s="17">
        <f t="shared" si="62"/>
        <v>3035</v>
      </c>
      <c r="P318" s="17">
        <f t="shared" si="63"/>
        <v>3155</v>
      </c>
      <c r="Q318" s="17">
        <f t="shared" si="64"/>
        <v>4747</v>
      </c>
    </row>
    <row r="319" spans="1:17" s="18" customFormat="1" ht="25.05" customHeight="1" x14ac:dyDescent="0.3">
      <c r="A319" s="30">
        <v>71302</v>
      </c>
      <c r="B319" s="31" t="s">
        <v>361</v>
      </c>
      <c r="C319" s="46">
        <v>52012.77</v>
      </c>
      <c r="D319" s="15">
        <f t="shared" si="52"/>
        <v>1.3725081005541945E-3</v>
      </c>
      <c r="E319" s="17">
        <f t="shared" si="53"/>
        <v>44859</v>
      </c>
      <c r="F319" s="17">
        <f t="shared" si="54"/>
        <v>366394</v>
      </c>
      <c r="G319" s="17">
        <f t="shared" si="55"/>
        <v>-224365</v>
      </c>
      <c r="H319" s="17">
        <f t="shared" si="56"/>
        <v>6286</v>
      </c>
      <c r="I319" s="17">
        <f t="shared" si="57"/>
        <v>19333</v>
      </c>
      <c r="J319" s="32">
        <f t="shared" si="58"/>
        <v>75332</v>
      </c>
      <c r="K319" s="32">
        <f t="shared" si="59"/>
        <v>100951</v>
      </c>
      <c r="L319" s="32"/>
      <c r="M319" s="17">
        <f t="shared" si="60"/>
        <v>759</v>
      </c>
      <c r="N319" s="17">
        <f t="shared" si="61"/>
        <v>939</v>
      </c>
      <c r="O319" s="17">
        <f t="shared" si="62"/>
        <v>42908</v>
      </c>
      <c r="P319" s="17">
        <f t="shared" si="63"/>
        <v>44606</v>
      </c>
      <c r="Q319" s="17">
        <f t="shared" si="64"/>
        <v>67106</v>
      </c>
    </row>
    <row r="320" spans="1:17" s="18" customFormat="1" ht="25.05" customHeight="1" x14ac:dyDescent="0.3">
      <c r="A320" s="30">
        <v>71303</v>
      </c>
      <c r="B320" s="31" t="s">
        <v>498</v>
      </c>
      <c r="C320" s="46">
        <v>206.82</v>
      </c>
      <c r="D320" s="15">
        <f t="shared" si="52"/>
        <v>5.4575467785433944E-6</v>
      </c>
      <c r="E320" s="17">
        <f t="shared" si="53"/>
        <v>178</v>
      </c>
      <c r="F320" s="17">
        <f t="shared" si="54"/>
        <v>1457</v>
      </c>
      <c r="G320" s="17">
        <f t="shared" si="55"/>
        <v>-892</v>
      </c>
      <c r="H320" s="17">
        <f t="shared" si="56"/>
        <v>25</v>
      </c>
      <c r="I320" s="17">
        <f t="shared" si="57"/>
        <v>77</v>
      </c>
      <c r="J320" s="32">
        <f t="shared" si="58"/>
        <v>300</v>
      </c>
      <c r="K320" s="32">
        <f t="shared" si="59"/>
        <v>402</v>
      </c>
      <c r="L320" s="32"/>
      <c r="M320" s="17">
        <f t="shared" si="60"/>
        <v>3</v>
      </c>
      <c r="N320" s="17">
        <f t="shared" si="61"/>
        <v>4</v>
      </c>
      <c r="O320" s="17">
        <f t="shared" si="62"/>
        <v>171</v>
      </c>
      <c r="P320" s="17">
        <f t="shared" si="63"/>
        <v>178</v>
      </c>
      <c r="Q320" s="17">
        <f t="shared" si="64"/>
        <v>267</v>
      </c>
    </row>
    <row r="321" spans="1:17" s="18" customFormat="1" ht="25.05" customHeight="1" x14ac:dyDescent="0.3">
      <c r="A321" s="30">
        <v>71306</v>
      </c>
      <c r="B321" s="31" t="s">
        <v>362</v>
      </c>
      <c r="C321" s="46">
        <v>8359.02</v>
      </c>
      <c r="D321" s="15">
        <f t="shared" si="52"/>
        <v>2.2057703642191183E-4</v>
      </c>
      <c r="E321" s="17">
        <f t="shared" si="53"/>
        <v>7209</v>
      </c>
      <c r="F321" s="17">
        <f t="shared" si="54"/>
        <v>58883</v>
      </c>
      <c r="G321" s="17">
        <f t="shared" si="55"/>
        <v>-36058</v>
      </c>
      <c r="H321" s="17">
        <f t="shared" si="56"/>
        <v>1010</v>
      </c>
      <c r="I321" s="17">
        <f t="shared" si="57"/>
        <v>3107</v>
      </c>
      <c r="J321" s="32">
        <f t="shared" si="58"/>
        <v>12107</v>
      </c>
      <c r="K321" s="32">
        <f t="shared" si="59"/>
        <v>16224</v>
      </c>
      <c r="L321" s="32"/>
      <c r="M321" s="17">
        <f t="shared" si="60"/>
        <v>122</v>
      </c>
      <c r="N321" s="17">
        <f t="shared" si="61"/>
        <v>151</v>
      </c>
      <c r="O321" s="17">
        <f t="shared" si="62"/>
        <v>6896</v>
      </c>
      <c r="P321" s="17">
        <f t="shared" si="63"/>
        <v>7169</v>
      </c>
      <c r="Q321" s="17">
        <f t="shared" si="64"/>
        <v>10785</v>
      </c>
    </row>
    <row r="322" spans="1:17" s="18" customFormat="1" ht="25.05" customHeight="1" x14ac:dyDescent="0.3">
      <c r="A322" s="30">
        <v>71323</v>
      </c>
      <c r="B322" s="31" t="s">
        <v>363</v>
      </c>
      <c r="C322" s="46">
        <v>13462.92</v>
      </c>
      <c r="D322" s="15">
        <f t="shared" si="52"/>
        <v>3.5525827132669679E-4</v>
      </c>
      <c r="E322" s="17">
        <f t="shared" si="53"/>
        <v>11611</v>
      </c>
      <c r="F322" s="17">
        <f t="shared" si="54"/>
        <v>94837</v>
      </c>
      <c r="G322" s="17">
        <f t="shared" si="55"/>
        <v>-58074</v>
      </c>
      <c r="H322" s="17">
        <f t="shared" si="56"/>
        <v>1627</v>
      </c>
      <c r="I322" s="17">
        <f t="shared" si="57"/>
        <v>5004</v>
      </c>
      <c r="J322" s="32">
        <f t="shared" si="58"/>
        <v>19499</v>
      </c>
      <c r="K322" s="32">
        <f t="shared" si="59"/>
        <v>26130</v>
      </c>
      <c r="L322" s="32"/>
      <c r="M322" s="17">
        <f t="shared" si="60"/>
        <v>197</v>
      </c>
      <c r="N322" s="17">
        <f t="shared" si="61"/>
        <v>243</v>
      </c>
      <c r="O322" s="17">
        <f t="shared" si="62"/>
        <v>11106</v>
      </c>
      <c r="P322" s="17">
        <f t="shared" si="63"/>
        <v>11546</v>
      </c>
      <c r="Q322" s="17">
        <f t="shared" si="64"/>
        <v>17370</v>
      </c>
    </row>
    <row r="323" spans="1:17" s="18" customFormat="1" ht="25.05" customHeight="1" x14ac:dyDescent="0.3">
      <c r="A323" s="30">
        <v>71325</v>
      </c>
      <c r="B323" s="31" t="s">
        <v>364</v>
      </c>
      <c r="C323" s="46">
        <v>13842.98</v>
      </c>
      <c r="D323" s="15">
        <f t="shared" si="52"/>
        <v>3.6528725899062295E-4</v>
      </c>
      <c r="E323" s="17">
        <f t="shared" si="53"/>
        <v>11939</v>
      </c>
      <c r="F323" s="17">
        <f t="shared" si="54"/>
        <v>97514</v>
      </c>
      <c r="G323" s="17">
        <f t="shared" si="55"/>
        <v>-59714</v>
      </c>
      <c r="H323" s="17">
        <f t="shared" si="56"/>
        <v>1673</v>
      </c>
      <c r="I323" s="17">
        <f t="shared" si="57"/>
        <v>5146</v>
      </c>
      <c r="J323" s="32">
        <f t="shared" si="58"/>
        <v>20049</v>
      </c>
      <c r="K323" s="32">
        <f t="shared" si="59"/>
        <v>26868</v>
      </c>
      <c r="L323" s="32"/>
      <c r="M323" s="17">
        <f t="shared" si="60"/>
        <v>202</v>
      </c>
      <c r="N323" s="17">
        <f t="shared" si="61"/>
        <v>250</v>
      </c>
      <c r="O323" s="17">
        <f t="shared" si="62"/>
        <v>11420</v>
      </c>
      <c r="P323" s="17">
        <f t="shared" si="63"/>
        <v>11872</v>
      </c>
      <c r="Q323" s="17">
        <f t="shared" si="64"/>
        <v>17860</v>
      </c>
    </row>
    <row r="324" spans="1:17" s="18" customFormat="1" ht="25.05" customHeight="1" x14ac:dyDescent="0.3">
      <c r="A324" s="30">
        <v>71326</v>
      </c>
      <c r="B324" s="31" t="s">
        <v>365</v>
      </c>
      <c r="C324" s="46">
        <v>3841.88</v>
      </c>
      <c r="D324" s="15">
        <f t="shared" si="52"/>
        <v>1.0137916941084178E-4</v>
      </c>
      <c r="E324" s="17">
        <f t="shared" si="53"/>
        <v>3313</v>
      </c>
      <c r="F324" s="17">
        <f t="shared" si="54"/>
        <v>27063</v>
      </c>
      <c r="G324" s="17">
        <f t="shared" si="55"/>
        <v>-16573</v>
      </c>
      <c r="H324" s="17">
        <f t="shared" si="56"/>
        <v>464</v>
      </c>
      <c r="I324" s="17">
        <f t="shared" si="57"/>
        <v>1428</v>
      </c>
      <c r="J324" s="32">
        <f t="shared" si="58"/>
        <v>5564</v>
      </c>
      <c r="K324" s="32">
        <f t="shared" si="59"/>
        <v>7456</v>
      </c>
      <c r="L324" s="32"/>
      <c r="M324" s="17">
        <f t="shared" si="60"/>
        <v>56</v>
      </c>
      <c r="N324" s="17">
        <f t="shared" si="61"/>
        <v>69</v>
      </c>
      <c r="O324" s="17">
        <f t="shared" si="62"/>
        <v>3169</v>
      </c>
      <c r="P324" s="17">
        <f t="shared" si="63"/>
        <v>3294</v>
      </c>
      <c r="Q324" s="17">
        <f t="shared" si="64"/>
        <v>4957</v>
      </c>
    </row>
    <row r="325" spans="1:17" s="18" customFormat="1" ht="25.05" customHeight="1" x14ac:dyDescent="0.3">
      <c r="A325" s="30">
        <v>72201</v>
      </c>
      <c r="B325" s="31" t="s">
        <v>366</v>
      </c>
      <c r="C325" s="46">
        <v>43827.33</v>
      </c>
      <c r="D325" s="15">
        <f t="shared" si="52"/>
        <v>1.1565114769058035E-3</v>
      </c>
      <c r="E325" s="17">
        <f t="shared" si="53"/>
        <v>37799</v>
      </c>
      <c r="F325" s="17">
        <f t="shared" si="54"/>
        <v>308733</v>
      </c>
      <c r="G325" s="17">
        <f t="shared" si="55"/>
        <v>-189056</v>
      </c>
      <c r="H325" s="17">
        <f t="shared" si="56"/>
        <v>5297</v>
      </c>
      <c r="I325" s="17">
        <f t="shared" si="57"/>
        <v>16291</v>
      </c>
      <c r="J325" s="32">
        <f t="shared" si="58"/>
        <v>63477</v>
      </c>
      <c r="K325" s="32">
        <f t="shared" si="59"/>
        <v>85065</v>
      </c>
      <c r="L325" s="32"/>
      <c r="M325" s="17">
        <f t="shared" si="60"/>
        <v>640</v>
      </c>
      <c r="N325" s="17">
        <f t="shared" si="61"/>
        <v>791</v>
      </c>
      <c r="O325" s="17">
        <f t="shared" si="62"/>
        <v>36156</v>
      </c>
      <c r="P325" s="17">
        <f t="shared" si="63"/>
        <v>37587</v>
      </c>
      <c r="Q325" s="17">
        <f t="shared" si="64"/>
        <v>56546</v>
      </c>
    </row>
    <row r="326" spans="1:17" s="18" customFormat="1" ht="25.05" customHeight="1" x14ac:dyDescent="0.3">
      <c r="A326" s="30">
        <v>73201</v>
      </c>
      <c r="B326" s="31" t="s">
        <v>367</v>
      </c>
      <c r="C326" s="46">
        <v>26213.5</v>
      </c>
      <c r="D326" s="15">
        <f t="shared" si="52"/>
        <v>6.9171938148799563E-4</v>
      </c>
      <c r="E326" s="17">
        <f t="shared" si="53"/>
        <v>22608</v>
      </c>
      <c r="F326" s="17">
        <f t="shared" si="54"/>
        <v>184656</v>
      </c>
      <c r="G326" s="17">
        <f t="shared" si="55"/>
        <v>-113076</v>
      </c>
      <c r="H326" s="17">
        <f t="shared" si="56"/>
        <v>3168</v>
      </c>
      <c r="I326" s="17">
        <f t="shared" si="57"/>
        <v>9744</v>
      </c>
      <c r="J326" s="32">
        <f t="shared" si="58"/>
        <v>37966</v>
      </c>
      <c r="K326" s="32">
        <f t="shared" si="59"/>
        <v>50878</v>
      </c>
      <c r="L326" s="32"/>
      <c r="M326" s="17">
        <f t="shared" si="60"/>
        <v>383</v>
      </c>
      <c r="N326" s="17">
        <f t="shared" si="61"/>
        <v>473</v>
      </c>
      <c r="O326" s="17">
        <f t="shared" si="62"/>
        <v>21625</v>
      </c>
      <c r="P326" s="17">
        <f t="shared" si="63"/>
        <v>22481</v>
      </c>
      <c r="Q326" s="17">
        <f t="shared" si="64"/>
        <v>33820</v>
      </c>
    </row>
    <row r="327" spans="1:17" s="18" customFormat="1" ht="25.05" customHeight="1" x14ac:dyDescent="0.3">
      <c r="A327" s="30">
        <v>73301</v>
      </c>
      <c r="B327" s="31" t="s">
        <v>368</v>
      </c>
      <c r="C327" s="46">
        <v>47528.03</v>
      </c>
      <c r="D327" s="15">
        <f t="shared" si="52"/>
        <v>1.2541652017068648E-3</v>
      </c>
      <c r="E327" s="17">
        <f t="shared" si="53"/>
        <v>40991</v>
      </c>
      <c r="F327" s="17">
        <f t="shared" si="54"/>
        <v>334802</v>
      </c>
      <c r="G327" s="17">
        <f t="shared" si="55"/>
        <v>-205019</v>
      </c>
      <c r="H327" s="17">
        <f t="shared" si="56"/>
        <v>5744</v>
      </c>
      <c r="I327" s="17">
        <f t="shared" si="57"/>
        <v>17666</v>
      </c>
      <c r="J327" s="32">
        <f t="shared" si="58"/>
        <v>68837</v>
      </c>
      <c r="K327" s="32">
        <f t="shared" si="59"/>
        <v>92247</v>
      </c>
      <c r="L327" s="32"/>
      <c r="M327" s="17">
        <f t="shared" si="60"/>
        <v>694</v>
      </c>
      <c r="N327" s="17">
        <f t="shared" si="61"/>
        <v>858</v>
      </c>
      <c r="O327" s="17">
        <f t="shared" si="62"/>
        <v>39209</v>
      </c>
      <c r="P327" s="17">
        <f t="shared" si="63"/>
        <v>40761</v>
      </c>
      <c r="Q327" s="17">
        <f t="shared" si="64"/>
        <v>61320</v>
      </c>
    </row>
    <row r="328" spans="1:17" s="18" customFormat="1" ht="25.05" customHeight="1" x14ac:dyDescent="0.3">
      <c r="A328" s="30">
        <v>73302</v>
      </c>
      <c r="B328" s="31" t="s">
        <v>369</v>
      </c>
      <c r="C328" s="46">
        <v>54389.83</v>
      </c>
      <c r="D328" s="15">
        <f t="shared" si="52"/>
        <v>1.4352337370758285E-3</v>
      </c>
      <c r="E328" s="17">
        <f t="shared" si="53"/>
        <v>46909</v>
      </c>
      <c r="F328" s="17">
        <f t="shared" si="54"/>
        <v>383138</v>
      </c>
      <c r="G328" s="17">
        <f t="shared" si="55"/>
        <v>-234618</v>
      </c>
      <c r="H328" s="17">
        <f t="shared" si="56"/>
        <v>6573</v>
      </c>
      <c r="I328" s="17">
        <f t="shared" si="57"/>
        <v>20217</v>
      </c>
      <c r="J328" s="32">
        <f t="shared" si="58"/>
        <v>78775</v>
      </c>
      <c r="K328" s="32">
        <f t="shared" si="59"/>
        <v>105565</v>
      </c>
      <c r="L328" s="32"/>
      <c r="M328" s="17">
        <f t="shared" si="60"/>
        <v>794</v>
      </c>
      <c r="N328" s="17">
        <f t="shared" si="61"/>
        <v>982</v>
      </c>
      <c r="O328" s="17">
        <f t="shared" si="62"/>
        <v>44869</v>
      </c>
      <c r="P328" s="17">
        <f t="shared" si="63"/>
        <v>46645</v>
      </c>
      <c r="Q328" s="17">
        <f t="shared" si="64"/>
        <v>70173</v>
      </c>
    </row>
    <row r="329" spans="1:17" s="18" customFormat="1" ht="25.05" customHeight="1" x14ac:dyDescent="0.3">
      <c r="A329" s="30">
        <v>73303</v>
      </c>
      <c r="B329" s="31" t="s">
        <v>370</v>
      </c>
      <c r="C329" s="46">
        <v>84190.47</v>
      </c>
      <c r="D329" s="15">
        <f t="shared" si="52"/>
        <v>2.2216102327267881E-3</v>
      </c>
      <c r="E329" s="17">
        <f t="shared" si="53"/>
        <v>72611</v>
      </c>
      <c r="F329" s="17">
        <f t="shared" si="54"/>
        <v>593063</v>
      </c>
      <c r="G329" s="17">
        <f t="shared" si="55"/>
        <v>-363168</v>
      </c>
      <c r="H329" s="17">
        <f t="shared" si="56"/>
        <v>10175</v>
      </c>
      <c r="I329" s="17">
        <f t="shared" si="57"/>
        <v>31294</v>
      </c>
      <c r="J329" s="32">
        <f t="shared" si="58"/>
        <v>121936</v>
      </c>
      <c r="K329" s="32">
        <f t="shared" si="59"/>
        <v>163405</v>
      </c>
      <c r="L329" s="32"/>
      <c r="M329" s="17">
        <f t="shared" si="60"/>
        <v>1229</v>
      </c>
      <c r="N329" s="17">
        <f t="shared" si="61"/>
        <v>1520</v>
      </c>
      <c r="O329" s="17">
        <f t="shared" si="62"/>
        <v>69453</v>
      </c>
      <c r="P329" s="17">
        <f t="shared" si="63"/>
        <v>72202</v>
      </c>
      <c r="Q329" s="17">
        <f t="shared" si="64"/>
        <v>108622</v>
      </c>
    </row>
    <row r="330" spans="1:17" s="18" customFormat="1" ht="25.05" customHeight="1" x14ac:dyDescent="0.3">
      <c r="A330" s="30">
        <v>73309</v>
      </c>
      <c r="B330" s="31" t="s">
        <v>371</v>
      </c>
      <c r="C330" s="46">
        <v>357.75</v>
      </c>
      <c r="D330" s="15">
        <f t="shared" si="52"/>
        <v>9.4402734746344609E-6</v>
      </c>
      <c r="E330" s="17">
        <f t="shared" si="53"/>
        <v>309</v>
      </c>
      <c r="F330" s="17">
        <f t="shared" si="54"/>
        <v>2520</v>
      </c>
      <c r="G330" s="17">
        <f t="shared" si="55"/>
        <v>-1543</v>
      </c>
      <c r="H330" s="17">
        <f t="shared" si="56"/>
        <v>43</v>
      </c>
      <c r="I330" s="17">
        <f t="shared" si="57"/>
        <v>133</v>
      </c>
      <c r="J330" s="32">
        <f t="shared" si="58"/>
        <v>518</v>
      </c>
      <c r="K330" s="32">
        <f t="shared" si="59"/>
        <v>694</v>
      </c>
      <c r="L330" s="32"/>
      <c r="M330" s="17">
        <f t="shared" si="60"/>
        <v>5</v>
      </c>
      <c r="N330" s="17">
        <f t="shared" si="61"/>
        <v>6</v>
      </c>
      <c r="O330" s="17">
        <f t="shared" si="62"/>
        <v>295</v>
      </c>
      <c r="P330" s="17">
        <f t="shared" si="63"/>
        <v>306</v>
      </c>
      <c r="Q330" s="17">
        <f t="shared" si="64"/>
        <v>462</v>
      </c>
    </row>
    <row r="331" spans="1:17" s="18" customFormat="1" ht="25.05" customHeight="1" x14ac:dyDescent="0.3">
      <c r="A331" s="30">
        <v>74201</v>
      </c>
      <c r="B331" s="31" t="s">
        <v>372</v>
      </c>
      <c r="C331" s="46">
        <v>17956.88</v>
      </c>
      <c r="D331" s="15">
        <f t="shared" si="52"/>
        <v>4.7384446667000441E-4</v>
      </c>
      <c r="E331" s="17">
        <f t="shared" si="53"/>
        <v>15487</v>
      </c>
      <c r="F331" s="17">
        <f t="shared" si="54"/>
        <v>126494</v>
      </c>
      <c r="G331" s="17">
        <f t="shared" si="55"/>
        <v>-77460</v>
      </c>
      <c r="H331" s="17">
        <f t="shared" si="56"/>
        <v>2170</v>
      </c>
      <c r="I331" s="17">
        <f t="shared" si="57"/>
        <v>6675</v>
      </c>
      <c r="J331" s="32">
        <f t="shared" si="58"/>
        <v>26008</v>
      </c>
      <c r="K331" s="32">
        <f t="shared" si="59"/>
        <v>34853</v>
      </c>
      <c r="L331" s="32"/>
      <c r="M331" s="17">
        <f t="shared" si="60"/>
        <v>262</v>
      </c>
      <c r="N331" s="17">
        <f t="shared" si="61"/>
        <v>324</v>
      </c>
      <c r="O331" s="17">
        <f t="shared" si="62"/>
        <v>14814</v>
      </c>
      <c r="P331" s="17">
        <f t="shared" si="63"/>
        <v>15400</v>
      </c>
      <c r="Q331" s="17">
        <f t="shared" si="64"/>
        <v>23168</v>
      </c>
    </row>
    <row r="332" spans="1:17" s="18" customFormat="1" ht="25.05" customHeight="1" x14ac:dyDescent="0.3">
      <c r="A332" s="30">
        <v>74205</v>
      </c>
      <c r="B332" s="31" t="s">
        <v>373</v>
      </c>
      <c r="C332" s="46">
        <v>31388.33</v>
      </c>
      <c r="D332" s="15">
        <f t="shared" ref="D332:D395" si="65">+C332/$C$9</f>
        <v>8.2827231058580882E-4</v>
      </c>
      <c r="E332" s="17">
        <f t="shared" ref="E332:E395" si="66">ROUND(D332*$E$9,0)</f>
        <v>27071</v>
      </c>
      <c r="F332" s="17">
        <f t="shared" ref="F332:F395" si="67">ROUND(D332*$F$9,0)</f>
        <v>221109</v>
      </c>
      <c r="G332" s="17">
        <f t="shared" ref="G332:G395" si="68">ROUND(D332*$G$9,0)</f>
        <v>-135398</v>
      </c>
      <c r="H332" s="17">
        <f t="shared" ref="H332:H395" si="69">ROUND(D332*$H$9,0)</f>
        <v>3794</v>
      </c>
      <c r="I332" s="17">
        <f t="shared" ref="I332:I395" si="70">ROUND(D332*$I$9,0)</f>
        <v>11667</v>
      </c>
      <c r="J332" s="32">
        <f t="shared" ref="J332:J395" si="71">ROUND(D332*$J$9,0)</f>
        <v>45461</v>
      </c>
      <c r="K332" s="32">
        <f t="shared" ref="K332:K395" si="72">ROUND(SUM(H332:J332),0)</f>
        <v>60922</v>
      </c>
      <c r="L332" s="32"/>
      <c r="M332" s="17">
        <f t="shared" ref="M332:M395" si="73">ROUND(D332*$M$9,0)</f>
        <v>458</v>
      </c>
      <c r="N332" s="17">
        <f t="shared" ref="N332:N395" si="74">ROUND(D332*$N$9,0)</f>
        <v>567</v>
      </c>
      <c r="O332" s="17">
        <f t="shared" ref="O332:O395" si="75">ROUND(D332*$O$9,0)</f>
        <v>25894</v>
      </c>
      <c r="P332" s="17">
        <f t="shared" ref="P332:P395" si="76">ROUND(SUM(M332:O332),0)</f>
        <v>26919</v>
      </c>
      <c r="Q332" s="17">
        <f t="shared" ref="Q332:Q395" si="77">ROUND(D332*$Q$9,0)</f>
        <v>40497</v>
      </c>
    </row>
    <row r="333" spans="1:17" s="18" customFormat="1" ht="25.05" customHeight="1" x14ac:dyDescent="0.3">
      <c r="A333" s="30">
        <v>74301</v>
      </c>
      <c r="B333" s="31" t="s">
        <v>374</v>
      </c>
      <c r="C333" s="46">
        <v>30286.66</v>
      </c>
      <c r="D333" s="15">
        <f t="shared" si="65"/>
        <v>7.9920154586519227E-4</v>
      </c>
      <c r="E333" s="17">
        <f t="shared" si="66"/>
        <v>26121</v>
      </c>
      <c r="F333" s="17">
        <f t="shared" si="67"/>
        <v>213348</v>
      </c>
      <c r="G333" s="17">
        <f t="shared" si="68"/>
        <v>-130646</v>
      </c>
      <c r="H333" s="17">
        <f t="shared" si="69"/>
        <v>3660</v>
      </c>
      <c r="I333" s="17">
        <f t="shared" si="70"/>
        <v>11258</v>
      </c>
      <c r="J333" s="32">
        <f t="shared" si="71"/>
        <v>43865</v>
      </c>
      <c r="K333" s="32">
        <f t="shared" si="72"/>
        <v>58783</v>
      </c>
      <c r="L333" s="32"/>
      <c r="M333" s="17">
        <f t="shared" si="73"/>
        <v>442</v>
      </c>
      <c r="N333" s="17">
        <f t="shared" si="74"/>
        <v>547</v>
      </c>
      <c r="O333" s="17">
        <f t="shared" si="75"/>
        <v>24985</v>
      </c>
      <c r="P333" s="17">
        <f t="shared" si="76"/>
        <v>25974</v>
      </c>
      <c r="Q333" s="17">
        <f t="shared" si="77"/>
        <v>39076</v>
      </c>
    </row>
    <row r="334" spans="1:17" s="18" customFormat="1" ht="25.05" customHeight="1" x14ac:dyDescent="0.3">
      <c r="A334" s="30">
        <v>74303</v>
      </c>
      <c r="B334" s="31" t="s">
        <v>375</v>
      </c>
      <c r="C334" s="46">
        <v>5161.3999999999996</v>
      </c>
      <c r="D334" s="15">
        <f t="shared" si="65"/>
        <v>1.3619853951636144E-4</v>
      </c>
      <c r="E334" s="17">
        <f t="shared" si="66"/>
        <v>4451</v>
      </c>
      <c r="F334" s="17">
        <f t="shared" si="67"/>
        <v>36358</v>
      </c>
      <c r="G334" s="17">
        <f t="shared" si="68"/>
        <v>-22264</v>
      </c>
      <c r="H334" s="17">
        <f t="shared" si="69"/>
        <v>624</v>
      </c>
      <c r="I334" s="17">
        <f t="shared" si="70"/>
        <v>1919</v>
      </c>
      <c r="J334" s="32">
        <f t="shared" si="71"/>
        <v>7475</v>
      </c>
      <c r="K334" s="32">
        <f t="shared" si="72"/>
        <v>10018</v>
      </c>
      <c r="L334" s="32"/>
      <c r="M334" s="17">
        <f t="shared" si="73"/>
        <v>75</v>
      </c>
      <c r="N334" s="17">
        <f t="shared" si="74"/>
        <v>93</v>
      </c>
      <c r="O334" s="17">
        <f t="shared" si="75"/>
        <v>4258</v>
      </c>
      <c r="P334" s="17">
        <f t="shared" si="76"/>
        <v>4426</v>
      </c>
      <c r="Q334" s="17">
        <f t="shared" si="77"/>
        <v>6659</v>
      </c>
    </row>
    <row r="335" spans="1:17" s="18" customFormat="1" ht="25.05" customHeight="1" x14ac:dyDescent="0.3">
      <c r="A335" s="30">
        <v>75201</v>
      </c>
      <c r="B335" s="31" t="s">
        <v>376</v>
      </c>
      <c r="C335" s="46">
        <v>81948.740000000005</v>
      </c>
      <c r="D335" s="15">
        <f t="shared" si="65"/>
        <v>2.1624556715631477E-3</v>
      </c>
      <c r="E335" s="17">
        <f t="shared" si="66"/>
        <v>70677</v>
      </c>
      <c r="F335" s="17">
        <f t="shared" si="67"/>
        <v>577272</v>
      </c>
      <c r="G335" s="17">
        <f t="shared" si="68"/>
        <v>-353498</v>
      </c>
      <c r="H335" s="17">
        <f t="shared" si="69"/>
        <v>9904</v>
      </c>
      <c r="I335" s="17">
        <f t="shared" si="70"/>
        <v>30461</v>
      </c>
      <c r="J335" s="32">
        <f t="shared" si="71"/>
        <v>118689</v>
      </c>
      <c r="K335" s="32">
        <f t="shared" si="72"/>
        <v>159054</v>
      </c>
      <c r="L335" s="32"/>
      <c r="M335" s="17">
        <f t="shared" si="73"/>
        <v>1196</v>
      </c>
      <c r="N335" s="17">
        <f t="shared" si="74"/>
        <v>1480</v>
      </c>
      <c r="O335" s="17">
        <f t="shared" si="75"/>
        <v>67604</v>
      </c>
      <c r="P335" s="17">
        <f t="shared" si="76"/>
        <v>70280</v>
      </c>
      <c r="Q335" s="17">
        <f t="shared" si="77"/>
        <v>105730</v>
      </c>
    </row>
    <row r="336" spans="1:17" s="18" customFormat="1" ht="25.05" customHeight="1" x14ac:dyDescent="0.3">
      <c r="A336" s="30">
        <v>75301</v>
      </c>
      <c r="B336" s="31" t="s">
        <v>377</v>
      </c>
      <c r="C336" s="46">
        <v>17900.07</v>
      </c>
      <c r="D336" s="15">
        <f t="shared" si="65"/>
        <v>4.7234536971376681E-4</v>
      </c>
      <c r="E336" s="17">
        <f t="shared" si="66"/>
        <v>15438</v>
      </c>
      <c r="F336" s="17">
        <f t="shared" si="67"/>
        <v>126093</v>
      </c>
      <c r="G336" s="17">
        <f t="shared" si="68"/>
        <v>-77215</v>
      </c>
      <c r="H336" s="17">
        <f t="shared" si="69"/>
        <v>2163</v>
      </c>
      <c r="I336" s="17">
        <f t="shared" si="70"/>
        <v>6654</v>
      </c>
      <c r="J336" s="32">
        <f t="shared" si="71"/>
        <v>25925</v>
      </c>
      <c r="K336" s="32">
        <f t="shared" si="72"/>
        <v>34742</v>
      </c>
      <c r="L336" s="32"/>
      <c r="M336" s="17">
        <f t="shared" si="73"/>
        <v>261</v>
      </c>
      <c r="N336" s="17">
        <f t="shared" si="74"/>
        <v>323</v>
      </c>
      <c r="O336" s="17">
        <f t="shared" si="75"/>
        <v>14767</v>
      </c>
      <c r="P336" s="17">
        <f t="shared" si="76"/>
        <v>15351</v>
      </c>
      <c r="Q336" s="17">
        <f t="shared" si="77"/>
        <v>23095</v>
      </c>
    </row>
    <row r="337" spans="1:17" s="18" customFormat="1" ht="25.05" customHeight="1" x14ac:dyDescent="0.3">
      <c r="A337" s="30">
        <v>75302</v>
      </c>
      <c r="B337" s="31" t="s">
        <v>378</v>
      </c>
      <c r="C337" s="46">
        <v>10971.71</v>
      </c>
      <c r="D337" s="15">
        <f t="shared" si="65"/>
        <v>2.8952045530225481E-4</v>
      </c>
      <c r="E337" s="17">
        <f t="shared" si="66"/>
        <v>9463</v>
      </c>
      <c r="F337" s="17">
        <f t="shared" si="67"/>
        <v>77288</v>
      </c>
      <c r="G337" s="17">
        <f t="shared" si="68"/>
        <v>-47328</v>
      </c>
      <c r="H337" s="17">
        <f t="shared" si="69"/>
        <v>1326</v>
      </c>
      <c r="I337" s="17">
        <f t="shared" si="70"/>
        <v>4078</v>
      </c>
      <c r="J337" s="32">
        <f t="shared" si="71"/>
        <v>15891</v>
      </c>
      <c r="K337" s="32">
        <f t="shared" si="72"/>
        <v>21295</v>
      </c>
      <c r="L337" s="32"/>
      <c r="M337" s="17">
        <f t="shared" si="73"/>
        <v>160</v>
      </c>
      <c r="N337" s="17">
        <f t="shared" si="74"/>
        <v>198</v>
      </c>
      <c r="O337" s="17">
        <f t="shared" si="75"/>
        <v>9051</v>
      </c>
      <c r="P337" s="17">
        <f t="shared" si="76"/>
        <v>9409</v>
      </c>
      <c r="Q337" s="17">
        <f t="shared" si="77"/>
        <v>14156</v>
      </c>
    </row>
    <row r="338" spans="1:17" s="18" customFormat="1" ht="25.05" customHeight="1" x14ac:dyDescent="0.3">
      <c r="A338" s="30">
        <v>75304</v>
      </c>
      <c r="B338" s="31" t="s">
        <v>379</v>
      </c>
      <c r="C338" s="46">
        <v>6802.82</v>
      </c>
      <c r="D338" s="15">
        <f t="shared" si="65"/>
        <v>1.7951217665608052E-4</v>
      </c>
      <c r="E338" s="17">
        <f t="shared" si="66"/>
        <v>5867</v>
      </c>
      <c r="F338" s="17">
        <f t="shared" si="67"/>
        <v>47921</v>
      </c>
      <c r="G338" s="17">
        <f t="shared" si="68"/>
        <v>-29345</v>
      </c>
      <c r="H338" s="17">
        <f t="shared" si="69"/>
        <v>822</v>
      </c>
      <c r="I338" s="17">
        <f t="shared" si="70"/>
        <v>2529</v>
      </c>
      <c r="J338" s="32">
        <f t="shared" si="71"/>
        <v>9853</v>
      </c>
      <c r="K338" s="32">
        <f t="shared" si="72"/>
        <v>13204</v>
      </c>
      <c r="L338" s="32"/>
      <c r="M338" s="17">
        <f t="shared" si="73"/>
        <v>99</v>
      </c>
      <c r="N338" s="17">
        <f t="shared" si="74"/>
        <v>123</v>
      </c>
      <c r="O338" s="17">
        <f t="shared" si="75"/>
        <v>5612</v>
      </c>
      <c r="P338" s="17">
        <f t="shared" si="76"/>
        <v>5834</v>
      </c>
      <c r="Q338" s="17">
        <f t="shared" si="77"/>
        <v>8777</v>
      </c>
    </row>
    <row r="339" spans="1:17" s="18" customFormat="1" ht="25.05" customHeight="1" x14ac:dyDescent="0.3">
      <c r="A339" s="30">
        <v>75305</v>
      </c>
      <c r="B339" s="31" t="s">
        <v>380</v>
      </c>
      <c r="C339" s="46">
        <v>62930.84</v>
      </c>
      <c r="D339" s="15">
        <f t="shared" si="65"/>
        <v>1.6606131085631455E-3</v>
      </c>
      <c r="E339" s="17">
        <f t="shared" si="66"/>
        <v>54275</v>
      </c>
      <c r="F339" s="17">
        <f t="shared" si="67"/>
        <v>443304</v>
      </c>
      <c r="G339" s="17">
        <f t="shared" si="68"/>
        <v>-271461</v>
      </c>
      <c r="H339" s="17">
        <f t="shared" si="69"/>
        <v>7606</v>
      </c>
      <c r="I339" s="17">
        <f t="shared" si="70"/>
        <v>23392</v>
      </c>
      <c r="J339" s="32">
        <f t="shared" si="71"/>
        <v>91145</v>
      </c>
      <c r="K339" s="32">
        <f t="shared" si="72"/>
        <v>122143</v>
      </c>
      <c r="L339" s="32"/>
      <c r="M339" s="17">
        <f t="shared" si="73"/>
        <v>919</v>
      </c>
      <c r="N339" s="17">
        <f t="shared" si="74"/>
        <v>1136</v>
      </c>
      <c r="O339" s="17">
        <f t="shared" si="75"/>
        <v>51915</v>
      </c>
      <c r="P339" s="17">
        <f t="shared" si="76"/>
        <v>53970</v>
      </c>
      <c r="Q339" s="17">
        <f t="shared" si="77"/>
        <v>81193</v>
      </c>
    </row>
    <row r="340" spans="1:17" s="18" customFormat="1" ht="25.05" customHeight="1" x14ac:dyDescent="0.3">
      <c r="A340" s="30">
        <v>75306</v>
      </c>
      <c r="B340" s="31" t="s">
        <v>381</v>
      </c>
      <c r="C340" s="46">
        <v>7505.18</v>
      </c>
      <c r="D340" s="15">
        <f t="shared" si="65"/>
        <v>1.9804598651672136E-4</v>
      </c>
      <c r="E340" s="17">
        <f t="shared" si="66"/>
        <v>6473</v>
      </c>
      <c r="F340" s="17">
        <f t="shared" si="67"/>
        <v>52869</v>
      </c>
      <c r="G340" s="17">
        <f t="shared" si="68"/>
        <v>-32375</v>
      </c>
      <c r="H340" s="17">
        <f t="shared" si="69"/>
        <v>907</v>
      </c>
      <c r="I340" s="17">
        <f t="shared" si="70"/>
        <v>2790</v>
      </c>
      <c r="J340" s="32">
        <f t="shared" si="71"/>
        <v>10870</v>
      </c>
      <c r="K340" s="32">
        <f t="shared" si="72"/>
        <v>14567</v>
      </c>
      <c r="L340" s="32"/>
      <c r="M340" s="17">
        <f t="shared" si="73"/>
        <v>110</v>
      </c>
      <c r="N340" s="17">
        <f t="shared" si="74"/>
        <v>136</v>
      </c>
      <c r="O340" s="17">
        <f t="shared" si="75"/>
        <v>6191</v>
      </c>
      <c r="P340" s="17">
        <f t="shared" si="76"/>
        <v>6437</v>
      </c>
      <c r="Q340" s="17">
        <f t="shared" si="77"/>
        <v>9683</v>
      </c>
    </row>
    <row r="341" spans="1:17" s="18" customFormat="1" ht="25.05" customHeight="1" x14ac:dyDescent="0.3">
      <c r="A341" s="30">
        <v>75324</v>
      </c>
      <c r="B341" s="31" t="s">
        <v>382</v>
      </c>
      <c r="C341" s="46">
        <v>4541.9799999999996</v>
      </c>
      <c r="D341" s="15">
        <f t="shared" si="65"/>
        <v>1.1985334260327108E-4</v>
      </c>
      <c r="E341" s="17">
        <f t="shared" si="66"/>
        <v>3917</v>
      </c>
      <c r="F341" s="17">
        <f t="shared" si="67"/>
        <v>31995</v>
      </c>
      <c r="G341" s="17">
        <f t="shared" si="68"/>
        <v>-19592</v>
      </c>
      <c r="H341" s="17">
        <f t="shared" si="69"/>
        <v>549</v>
      </c>
      <c r="I341" s="17">
        <f t="shared" si="70"/>
        <v>1688</v>
      </c>
      <c r="J341" s="32">
        <f t="shared" si="71"/>
        <v>6578</v>
      </c>
      <c r="K341" s="32">
        <f t="shared" si="72"/>
        <v>8815</v>
      </c>
      <c r="L341" s="32"/>
      <c r="M341" s="17">
        <f t="shared" si="73"/>
        <v>66</v>
      </c>
      <c r="N341" s="17">
        <f t="shared" si="74"/>
        <v>82</v>
      </c>
      <c r="O341" s="17">
        <f t="shared" si="75"/>
        <v>3747</v>
      </c>
      <c r="P341" s="17">
        <f t="shared" si="76"/>
        <v>3895</v>
      </c>
      <c r="Q341" s="17">
        <f t="shared" si="77"/>
        <v>5860</v>
      </c>
    </row>
    <row r="342" spans="1:17" s="18" customFormat="1" ht="25.05" customHeight="1" x14ac:dyDescent="0.3">
      <c r="A342" s="30">
        <v>76201</v>
      </c>
      <c r="B342" s="31" t="s">
        <v>383</v>
      </c>
      <c r="C342" s="46">
        <v>60651.48</v>
      </c>
      <c r="D342" s="15">
        <f t="shared" si="65"/>
        <v>1.6004655704858772E-3</v>
      </c>
      <c r="E342" s="17">
        <f t="shared" si="66"/>
        <v>52309</v>
      </c>
      <c r="F342" s="17">
        <f t="shared" si="67"/>
        <v>427247</v>
      </c>
      <c r="G342" s="17">
        <f t="shared" si="68"/>
        <v>-261629</v>
      </c>
      <c r="H342" s="17">
        <f t="shared" si="69"/>
        <v>7330</v>
      </c>
      <c r="I342" s="17">
        <f t="shared" si="70"/>
        <v>22545</v>
      </c>
      <c r="J342" s="32">
        <f t="shared" si="71"/>
        <v>87844</v>
      </c>
      <c r="K342" s="32">
        <f t="shared" si="72"/>
        <v>117719</v>
      </c>
      <c r="L342" s="32"/>
      <c r="M342" s="17">
        <f t="shared" si="73"/>
        <v>885</v>
      </c>
      <c r="N342" s="17">
        <f t="shared" si="74"/>
        <v>1095</v>
      </c>
      <c r="O342" s="17">
        <f t="shared" si="75"/>
        <v>50035</v>
      </c>
      <c r="P342" s="17">
        <f t="shared" si="76"/>
        <v>52015</v>
      </c>
      <c r="Q342" s="17">
        <f t="shared" si="77"/>
        <v>78252</v>
      </c>
    </row>
    <row r="343" spans="1:17" s="18" customFormat="1" ht="25.05" customHeight="1" x14ac:dyDescent="0.3">
      <c r="A343" s="30">
        <v>76301</v>
      </c>
      <c r="B343" s="31" t="s">
        <v>384</v>
      </c>
      <c r="C343" s="46">
        <v>5404.1</v>
      </c>
      <c r="D343" s="15">
        <f t="shared" si="65"/>
        <v>1.4260288437252858E-4</v>
      </c>
      <c r="E343" s="17">
        <f t="shared" si="66"/>
        <v>4661</v>
      </c>
      <c r="F343" s="17">
        <f t="shared" si="67"/>
        <v>38068</v>
      </c>
      <c r="G343" s="17">
        <f t="shared" si="68"/>
        <v>-23311</v>
      </c>
      <c r="H343" s="17">
        <f t="shared" si="69"/>
        <v>653</v>
      </c>
      <c r="I343" s="17">
        <f t="shared" si="70"/>
        <v>2009</v>
      </c>
      <c r="J343" s="32">
        <f t="shared" si="71"/>
        <v>7827</v>
      </c>
      <c r="K343" s="32">
        <f t="shared" si="72"/>
        <v>10489</v>
      </c>
      <c r="L343" s="32"/>
      <c r="M343" s="17">
        <f t="shared" si="73"/>
        <v>79</v>
      </c>
      <c r="N343" s="17">
        <f t="shared" si="74"/>
        <v>98</v>
      </c>
      <c r="O343" s="17">
        <f t="shared" si="75"/>
        <v>4458</v>
      </c>
      <c r="P343" s="17">
        <f t="shared" si="76"/>
        <v>4635</v>
      </c>
      <c r="Q343" s="17">
        <f t="shared" si="77"/>
        <v>6972</v>
      </c>
    </row>
    <row r="344" spans="1:17" s="18" customFormat="1" ht="25.05" customHeight="1" x14ac:dyDescent="0.3">
      <c r="A344" s="30">
        <v>76302</v>
      </c>
      <c r="B344" s="31" t="s">
        <v>385</v>
      </c>
      <c r="C344" s="46">
        <v>20171.759999999998</v>
      </c>
      <c r="D344" s="15">
        <f t="shared" si="65"/>
        <v>5.3229051254980407E-4</v>
      </c>
      <c r="E344" s="17">
        <f t="shared" si="66"/>
        <v>17397</v>
      </c>
      <c r="F344" s="17">
        <f t="shared" si="67"/>
        <v>142096</v>
      </c>
      <c r="G344" s="17">
        <f t="shared" si="68"/>
        <v>-87014</v>
      </c>
      <c r="H344" s="17">
        <f t="shared" si="69"/>
        <v>2438</v>
      </c>
      <c r="I344" s="17">
        <f t="shared" si="70"/>
        <v>7498</v>
      </c>
      <c r="J344" s="32">
        <f t="shared" si="71"/>
        <v>29215</v>
      </c>
      <c r="K344" s="32">
        <f t="shared" si="72"/>
        <v>39151</v>
      </c>
      <c r="L344" s="32"/>
      <c r="M344" s="17">
        <f t="shared" si="73"/>
        <v>294</v>
      </c>
      <c r="N344" s="17">
        <f t="shared" si="74"/>
        <v>364</v>
      </c>
      <c r="O344" s="17">
        <f t="shared" si="75"/>
        <v>16641</v>
      </c>
      <c r="P344" s="17">
        <f t="shared" si="76"/>
        <v>17299</v>
      </c>
      <c r="Q344" s="17">
        <f t="shared" si="77"/>
        <v>26025</v>
      </c>
    </row>
    <row r="345" spans="1:17" s="18" customFormat="1" ht="25.05" customHeight="1" x14ac:dyDescent="0.3">
      <c r="A345" s="30">
        <v>76303</v>
      </c>
      <c r="B345" s="31" t="s">
        <v>386</v>
      </c>
      <c r="C345" s="46">
        <v>245.56</v>
      </c>
      <c r="D345" s="15">
        <f t="shared" si="65"/>
        <v>6.4798142681516094E-6</v>
      </c>
      <c r="E345" s="17">
        <f t="shared" si="66"/>
        <v>212</v>
      </c>
      <c r="F345" s="17">
        <f t="shared" si="67"/>
        <v>1730</v>
      </c>
      <c r="G345" s="17">
        <f t="shared" si="68"/>
        <v>-1059</v>
      </c>
      <c r="H345" s="17">
        <f t="shared" si="69"/>
        <v>30</v>
      </c>
      <c r="I345" s="17">
        <f t="shared" si="70"/>
        <v>91</v>
      </c>
      <c r="J345" s="32">
        <f t="shared" si="71"/>
        <v>356</v>
      </c>
      <c r="K345" s="32">
        <f t="shared" si="72"/>
        <v>477</v>
      </c>
      <c r="L345" s="32"/>
      <c r="M345" s="17">
        <f t="shared" si="73"/>
        <v>4</v>
      </c>
      <c r="N345" s="17">
        <f t="shared" si="74"/>
        <v>4</v>
      </c>
      <c r="O345" s="17">
        <f t="shared" si="75"/>
        <v>203</v>
      </c>
      <c r="P345" s="17">
        <f t="shared" si="76"/>
        <v>211</v>
      </c>
      <c r="Q345" s="17">
        <f t="shared" si="77"/>
        <v>317</v>
      </c>
    </row>
    <row r="346" spans="1:17" s="18" customFormat="1" ht="25.05" customHeight="1" x14ac:dyDescent="0.3">
      <c r="A346" s="30">
        <v>76304</v>
      </c>
      <c r="B346" s="31" t="s">
        <v>387</v>
      </c>
      <c r="C346" s="46">
        <v>910.42</v>
      </c>
      <c r="D346" s="15">
        <f t="shared" si="65"/>
        <v>2.4024077642981707E-5</v>
      </c>
      <c r="E346" s="17">
        <f t="shared" si="66"/>
        <v>785</v>
      </c>
      <c r="F346" s="17">
        <f t="shared" si="67"/>
        <v>6413</v>
      </c>
      <c r="G346" s="17">
        <f t="shared" si="68"/>
        <v>-3927</v>
      </c>
      <c r="H346" s="17">
        <f t="shared" si="69"/>
        <v>110</v>
      </c>
      <c r="I346" s="17">
        <f t="shared" si="70"/>
        <v>338</v>
      </c>
      <c r="J346" s="32">
        <f t="shared" si="71"/>
        <v>1319</v>
      </c>
      <c r="K346" s="32">
        <f t="shared" si="72"/>
        <v>1767</v>
      </c>
      <c r="L346" s="32"/>
      <c r="M346" s="17">
        <f t="shared" si="73"/>
        <v>13</v>
      </c>
      <c r="N346" s="17">
        <f t="shared" si="74"/>
        <v>16</v>
      </c>
      <c r="O346" s="17">
        <f t="shared" si="75"/>
        <v>751</v>
      </c>
      <c r="P346" s="17">
        <f t="shared" si="76"/>
        <v>780</v>
      </c>
      <c r="Q346" s="17">
        <f t="shared" si="77"/>
        <v>1175</v>
      </c>
    </row>
    <row r="347" spans="1:17" s="18" customFormat="1" ht="25.05" customHeight="1" x14ac:dyDescent="0.3">
      <c r="A347" s="30">
        <v>76305</v>
      </c>
      <c r="B347" s="31" t="s">
        <v>388</v>
      </c>
      <c r="C347" s="46">
        <v>15784.92</v>
      </c>
      <c r="D347" s="15">
        <f t="shared" si="65"/>
        <v>4.1653098972809784E-4</v>
      </c>
      <c r="E347" s="17">
        <f t="shared" si="66"/>
        <v>13614</v>
      </c>
      <c r="F347" s="17">
        <f t="shared" si="67"/>
        <v>111194</v>
      </c>
      <c r="G347" s="17">
        <f t="shared" si="68"/>
        <v>-68091</v>
      </c>
      <c r="H347" s="17">
        <f t="shared" si="69"/>
        <v>1908</v>
      </c>
      <c r="I347" s="17">
        <f t="shared" si="70"/>
        <v>5867</v>
      </c>
      <c r="J347" s="32">
        <f t="shared" si="71"/>
        <v>22862</v>
      </c>
      <c r="K347" s="32">
        <f t="shared" si="72"/>
        <v>30637</v>
      </c>
      <c r="L347" s="32"/>
      <c r="M347" s="17">
        <f t="shared" si="73"/>
        <v>230</v>
      </c>
      <c r="N347" s="17">
        <f t="shared" si="74"/>
        <v>285</v>
      </c>
      <c r="O347" s="17">
        <f t="shared" si="75"/>
        <v>13022</v>
      </c>
      <c r="P347" s="17">
        <f t="shared" si="76"/>
        <v>13537</v>
      </c>
      <c r="Q347" s="17">
        <f t="shared" si="77"/>
        <v>20366</v>
      </c>
    </row>
    <row r="348" spans="1:17" s="18" customFormat="1" ht="25.05" customHeight="1" x14ac:dyDescent="0.3">
      <c r="A348" s="30">
        <v>76315</v>
      </c>
      <c r="B348" s="31" t="s">
        <v>389</v>
      </c>
      <c r="C348" s="46">
        <v>33304.1</v>
      </c>
      <c r="D348" s="15">
        <f t="shared" si="65"/>
        <v>8.7882546981571917E-4</v>
      </c>
      <c r="E348" s="17">
        <f t="shared" si="66"/>
        <v>28723</v>
      </c>
      <c r="F348" s="17">
        <f t="shared" si="67"/>
        <v>234604</v>
      </c>
      <c r="G348" s="17">
        <f t="shared" si="68"/>
        <v>-143662</v>
      </c>
      <c r="H348" s="17">
        <f t="shared" si="69"/>
        <v>4025</v>
      </c>
      <c r="I348" s="17">
        <f t="shared" si="70"/>
        <v>12379</v>
      </c>
      <c r="J348" s="32">
        <f t="shared" si="71"/>
        <v>48236</v>
      </c>
      <c r="K348" s="32">
        <f t="shared" si="72"/>
        <v>64640</v>
      </c>
      <c r="L348" s="32"/>
      <c r="M348" s="17">
        <f t="shared" si="73"/>
        <v>486</v>
      </c>
      <c r="N348" s="17">
        <f t="shared" si="74"/>
        <v>601</v>
      </c>
      <c r="O348" s="17">
        <f t="shared" si="75"/>
        <v>27474</v>
      </c>
      <c r="P348" s="17">
        <f t="shared" si="76"/>
        <v>28561</v>
      </c>
      <c r="Q348" s="17">
        <f t="shared" si="77"/>
        <v>42969</v>
      </c>
    </row>
    <row r="349" spans="1:17" s="18" customFormat="1" ht="25.05" customHeight="1" x14ac:dyDescent="0.3">
      <c r="A349" s="30">
        <v>77043</v>
      </c>
      <c r="B349" s="31" t="s">
        <v>390</v>
      </c>
      <c r="C349" s="46">
        <v>37922.92</v>
      </c>
      <c r="D349" s="15">
        <f t="shared" si="65"/>
        <v>1.0007064591381822E-3</v>
      </c>
      <c r="E349" s="17">
        <f t="shared" si="66"/>
        <v>32707</v>
      </c>
      <c r="F349" s="17">
        <f t="shared" si="67"/>
        <v>267140</v>
      </c>
      <c r="G349" s="17">
        <f t="shared" si="68"/>
        <v>-163586</v>
      </c>
      <c r="H349" s="17">
        <f t="shared" si="69"/>
        <v>4583</v>
      </c>
      <c r="I349" s="17">
        <f t="shared" si="70"/>
        <v>14096</v>
      </c>
      <c r="J349" s="32">
        <f t="shared" si="71"/>
        <v>54925</v>
      </c>
      <c r="K349" s="32">
        <f t="shared" si="72"/>
        <v>73604</v>
      </c>
      <c r="L349" s="32"/>
      <c r="M349" s="17">
        <f t="shared" si="73"/>
        <v>554</v>
      </c>
      <c r="N349" s="17">
        <f t="shared" si="74"/>
        <v>685</v>
      </c>
      <c r="O349" s="17">
        <f t="shared" si="75"/>
        <v>31285</v>
      </c>
      <c r="P349" s="17">
        <f t="shared" si="76"/>
        <v>32524</v>
      </c>
      <c r="Q349" s="17">
        <f t="shared" si="77"/>
        <v>48928</v>
      </c>
    </row>
    <row r="350" spans="1:17" s="18" customFormat="1" ht="25.05" customHeight="1" x14ac:dyDescent="0.3">
      <c r="A350" s="30">
        <v>77110</v>
      </c>
      <c r="B350" s="31" t="s">
        <v>391</v>
      </c>
      <c r="C350" s="46">
        <v>84458.1</v>
      </c>
      <c r="D350" s="15">
        <f t="shared" si="65"/>
        <v>2.228672428086722E-3</v>
      </c>
      <c r="E350" s="17">
        <f t="shared" si="66"/>
        <v>72842</v>
      </c>
      <c r="F350" s="17">
        <f t="shared" si="67"/>
        <v>594948</v>
      </c>
      <c r="G350" s="17">
        <f t="shared" si="68"/>
        <v>-364322</v>
      </c>
      <c r="H350" s="17">
        <f t="shared" si="69"/>
        <v>10207</v>
      </c>
      <c r="I350" s="17">
        <f t="shared" si="70"/>
        <v>31394</v>
      </c>
      <c r="J350" s="32">
        <f t="shared" si="71"/>
        <v>122324</v>
      </c>
      <c r="K350" s="32">
        <f t="shared" si="72"/>
        <v>163925</v>
      </c>
      <c r="L350" s="32"/>
      <c r="M350" s="17">
        <f t="shared" si="73"/>
        <v>1233</v>
      </c>
      <c r="N350" s="17">
        <f t="shared" si="74"/>
        <v>1525</v>
      </c>
      <c r="O350" s="17">
        <f t="shared" si="75"/>
        <v>69674</v>
      </c>
      <c r="P350" s="17">
        <f t="shared" si="76"/>
        <v>72432</v>
      </c>
      <c r="Q350" s="17">
        <f t="shared" si="77"/>
        <v>108967</v>
      </c>
    </row>
    <row r="351" spans="1:17" s="18" customFormat="1" ht="25.05" customHeight="1" x14ac:dyDescent="0.3">
      <c r="A351" s="30">
        <v>77112</v>
      </c>
      <c r="B351" s="31" t="s">
        <v>392</v>
      </c>
      <c r="C351" s="46">
        <v>227508.03</v>
      </c>
      <c r="D351" s="15">
        <f t="shared" si="65"/>
        <v>6.0034605754726517E-3</v>
      </c>
      <c r="E351" s="17">
        <f t="shared" si="66"/>
        <v>196216</v>
      </c>
      <c r="F351" s="17">
        <f t="shared" si="67"/>
        <v>1602635</v>
      </c>
      <c r="G351" s="17">
        <f t="shared" si="68"/>
        <v>-981389</v>
      </c>
      <c r="H351" s="17">
        <f t="shared" si="69"/>
        <v>27496</v>
      </c>
      <c r="I351" s="17">
        <f t="shared" si="70"/>
        <v>84566</v>
      </c>
      <c r="J351" s="32">
        <f t="shared" si="71"/>
        <v>329508</v>
      </c>
      <c r="K351" s="32">
        <f t="shared" si="72"/>
        <v>441570</v>
      </c>
      <c r="L351" s="32"/>
      <c r="M351" s="17">
        <f t="shared" si="73"/>
        <v>3321</v>
      </c>
      <c r="N351" s="17">
        <f t="shared" si="74"/>
        <v>4108</v>
      </c>
      <c r="O351" s="17">
        <f t="shared" si="75"/>
        <v>187684</v>
      </c>
      <c r="P351" s="17">
        <f t="shared" si="76"/>
        <v>195113</v>
      </c>
      <c r="Q351" s="17">
        <f t="shared" si="77"/>
        <v>293529</v>
      </c>
    </row>
    <row r="352" spans="1:17" s="18" customFormat="1" ht="25.05" customHeight="1" x14ac:dyDescent="0.3">
      <c r="A352" s="30">
        <v>77113</v>
      </c>
      <c r="B352" s="31" t="s">
        <v>393</v>
      </c>
      <c r="C352" s="46">
        <v>968443.99</v>
      </c>
      <c r="D352" s="15">
        <f t="shared" si="65"/>
        <v>2.5555209253574174E-2</v>
      </c>
      <c r="E352" s="17">
        <f>ROUND(D352*$E$9,0)+1</f>
        <v>835245</v>
      </c>
      <c r="F352" s="17">
        <f t="shared" si="67"/>
        <v>6822011</v>
      </c>
      <c r="G352" s="17">
        <f>ROUND(D352*$G$9,0)+1</f>
        <v>-4177522</v>
      </c>
      <c r="H352" s="17">
        <f>ROUND(D352*$H$9,0)-1</f>
        <v>117043</v>
      </c>
      <c r="I352" s="17">
        <f>ROUND(D352*$I$9,0)+1</f>
        <v>359978</v>
      </c>
      <c r="J352" s="32">
        <f t="shared" si="71"/>
        <v>1402633</v>
      </c>
      <c r="K352" s="32">
        <f t="shared" si="72"/>
        <v>1879654</v>
      </c>
      <c r="L352" s="32"/>
      <c r="M352" s="17">
        <f t="shared" si="73"/>
        <v>14139</v>
      </c>
      <c r="N352" s="17">
        <f t="shared" si="74"/>
        <v>17486</v>
      </c>
      <c r="O352" s="17">
        <f t="shared" si="75"/>
        <v>798924</v>
      </c>
      <c r="P352" s="17">
        <f t="shared" si="76"/>
        <v>830549</v>
      </c>
      <c r="Q352" s="17">
        <f>ROUND(D352*$Q$9,0)-1</f>
        <v>1249478</v>
      </c>
    </row>
    <row r="353" spans="1:17" s="18" customFormat="1" ht="25.05" customHeight="1" x14ac:dyDescent="0.3">
      <c r="A353" s="30">
        <v>77114</v>
      </c>
      <c r="B353" s="31" t="s">
        <v>394</v>
      </c>
      <c r="C353" s="46">
        <v>13514086.84</v>
      </c>
      <c r="D353" s="15">
        <f t="shared" si="65"/>
        <v>0.35660845710568456</v>
      </c>
      <c r="E353" s="17">
        <f>ROUND(D353*$E$9,0)+1</f>
        <v>11655353</v>
      </c>
      <c r="F353" s="17">
        <f>ROUND(D353*$F$9,0)+1</f>
        <v>95197303</v>
      </c>
      <c r="G353" s="17">
        <f>ROUND(D353*$G$9,0)+1</f>
        <v>-58294963</v>
      </c>
      <c r="H353" s="17">
        <f>ROUND(D353*$H$9,0)-1</f>
        <v>1633279</v>
      </c>
      <c r="I353" s="17">
        <f>ROUND(D353*$I$9,0)+1</f>
        <v>5023278</v>
      </c>
      <c r="J353" s="32">
        <f t="shared" si="71"/>
        <v>19572946</v>
      </c>
      <c r="K353" s="32">
        <f t="shared" si="72"/>
        <v>26229503</v>
      </c>
      <c r="L353" s="32"/>
      <c r="M353" s="17">
        <f>ROUND(D353*$M$9,0)+1</f>
        <v>197296</v>
      </c>
      <c r="N353" s="17">
        <f>ROUND(D353*$N$9,0)+1</f>
        <v>244011</v>
      </c>
      <c r="O353" s="17">
        <f>ROUND(D353*$O$9,0)-1</f>
        <v>11148537</v>
      </c>
      <c r="P353" s="17">
        <f t="shared" si="76"/>
        <v>11589844</v>
      </c>
      <c r="Q353" s="17">
        <f>ROUND(D353*$Q$9,0)-1</f>
        <v>17435772</v>
      </c>
    </row>
    <row r="354" spans="1:17" s="18" customFormat="1" ht="25.05" customHeight="1" x14ac:dyDescent="0.3">
      <c r="A354" s="30">
        <v>77301</v>
      </c>
      <c r="B354" s="31" t="s">
        <v>395</v>
      </c>
      <c r="C354" s="46">
        <v>336241.49</v>
      </c>
      <c r="D354" s="15">
        <f t="shared" si="65"/>
        <v>8.8727089283537897E-3</v>
      </c>
      <c r="E354" s="17">
        <f t="shared" si="66"/>
        <v>289995</v>
      </c>
      <c r="F354" s="17">
        <f t="shared" si="67"/>
        <v>2368586</v>
      </c>
      <c r="G354" s="17">
        <f t="shared" si="68"/>
        <v>-1450426</v>
      </c>
      <c r="H354" s="17">
        <f>ROUND(D354*$H$9,0)-1</f>
        <v>40636</v>
      </c>
      <c r="I354" s="17">
        <f t="shared" si="70"/>
        <v>124983</v>
      </c>
      <c r="J354" s="32">
        <f t="shared" si="71"/>
        <v>486991</v>
      </c>
      <c r="K354" s="32">
        <f t="shared" si="72"/>
        <v>652610</v>
      </c>
      <c r="L354" s="32"/>
      <c r="M354" s="17">
        <f t="shared" si="73"/>
        <v>4909</v>
      </c>
      <c r="N354" s="17">
        <f t="shared" si="74"/>
        <v>6071</v>
      </c>
      <c r="O354" s="17">
        <f t="shared" si="75"/>
        <v>277385</v>
      </c>
      <c r="P354" s="17">
        <f t="shared" si="76"/>
        <v>288365</v>
      </c>
      <c r="Q354" s="17">
        <f t="shared" si="77"/>
        <v>433816</v>
      </c>
    </row>
    <row r="355" spans="1:17" s="18" customFormat="1" ht="25.05" customHeight="1" x14ac:dyDescent="0.3">
      <c r="A355" s="30">
        <v>77303</v>
      </c>
      <c r="B355" s="31" t="s">
        <v>396</v>
      </c>
      <c r="C355" s="46">
        <v>20519.28</v>
      </c>
      <c r="D355" s="15">
        <f t="shared" si="65"/>
        <v>5.4146083774310938E-4</v>
      </c>
      <c r="E355" s="17">
        <f t="shared" si="66"/>
        <v>17697</v>
      </c>
      <c r="F355" s="17">
        <f t="shared" si="67"/>
        <v>144544</v>
      </c>
      <c r="G355" s="17">
        <f t="shared" si="68"/>
        <v>-88513</v>
      </c>
      <c r="H355" s="17">
        <f t="shared" si="69"/>
        <v>2480</v>
      </c>
      <c r="I355" s="17">
        <f t="shared" si="70"/>
        <v>7627</v>
      </c>
      <c r="J355" s="32">
        <f t="shared" si="71"/>
        <v>29719</v>
      </c>
      <c r="K355" s="32">
        <f t="shared" si="72"/>
        <v>39826</v>
      </c>
      <c r="L355" s="32"/>
      <c r="M355" s="17">
        <f t="shared" si="73"/>
        <v>300</v>
      </c>
      <c r="N355" s="17">
        <f t="shared" si="74"/>
        <v>370</v>
      </c>
      <c r="O355" s="17">
        <f t="shared" si="75"/>
        <v>16928</v>
      </c>
      <c r="P355" s="17">
        <f t="shared" si="76"/>
        <v>17598</v>
      </c>
      <c r="Q355" s="17">
        <f t="shared" si="77"/>
        <v>26474</v>
      </c>
    </row>
    <row r="356" spans="1:17" s="18" customFormat="1" ht="25.05" customHeight="1" x14ac:dyDescent="0.3">
      <c r="A356" s="30">
        <v>77305</v>
      </c>
      <c r="B356" s="31" t="s">
        <v>397</v>
      </c>
      <c r="C356" s="46">
        <v>10296.549999999999</v>
      </c>
      <c r="D356" s="15">
        <f t="shared" si="65"/>
        <v>2.7170439649265538E-4</v>
      </c>
      <c r="E356" s="17">
        <f t="shared" si="66"/>
        <v>8880</v>
      </c>
      <c r="F356" s="17">
        <f t="shared" si="67"/>
        <v>72532</v>
      </c>
      <c r="G356" s="17">
        <f t="shared" si="68"/>
        <v>-44416</v>
      </c>
      <c r="H356" s="17">
        <f t="shared" si="69"/>
        <v>1244</v>
      </c>
      <c r="I356" s="17">
        <f t="shared" si="70"/>
        <v>3827</v>
      </c>
      <c r="J356" s="32">
        <f t="shared" si="71"/>
        <v>14913</v>
      </c>
      <c r="K356" s="32">
        <f t="shared" si="72"/>
        <v>19984</v>
      </c>
      <c r="L356" s="32"/>
      <c r="M356" s="17">
        <f t="shared" si="73"/>
        <v>150</v>
      </c>
      <c r="N356" s="17">
        <f t="shared" si="74"/>
        <v>186</v>
      </c>
      <c r="O356" s="17">
        <f t="shared" si="75"/>
        <v>8494</v>
      </c>
      <c r="P356" s="17">
        <f t="shared" si="76"/>
        <v>8830</v>
      </c>
      <c r="Q356" s="17">
        <f t="shared" si="77"/>
        <v>13285</v>
      </c>
    </row>
    <row r="357" spans="1:17" s="18" customFormat="1" ht="25.05" customHeight="1" x14ac:dyDescent="0.3">
      <c r="A357" s="30">
        <v>77308</v>
      </c>
      <c r="B357" s="31" t="s">
        <v>398</v>
      </c>
      <c r="C357" s="46">
        <v>117068.47</v>
      </c>
      <c r="D357" s="15">
        <f t="shared" si="65"/>
        <v>3.0891918156730684E-3</v>
      </c>
      <c r="E357" s="17">
        <f t="shared" si="66"/>
        <v>100967</v>
      </c>
      <c r="F357" s="17">
        <f t="shared" si="67"/>
        <v>824666</v>
      </c>
      <c r="G357" s="17">
        <f t="shared" si="68"/>
        <v>-504992</v>
      </c>
      <c r="H357" s="17">
        <f t="shared" si="69"/>
        <v>14149</v>
      </c>
      <c r="I357" s="17">
        <f t="shared" si="70"/>
        <v>43515</v>
      </c>
      <c r="J357" s="32">
        <f t="shared" si="71"/>
        <v>169555</v>
      </c>
      <c r="K357" s="32">
        <f t="shared" si="72"/>
        <v>227219</v>
      </c>
      <c r="L357" s="32"/>
      <c r="M357" s="17">
        <f t="shared" si="73"/>
        <v>1709</v>
      </c>
      <c r="N357" s="17">
        <f t="shared" si="74"/>
        <v>2114</v>
      </c>
      <c r="O357" s="17">
        <f t="shared" si="75"/>
        <v>96576</v>
      </c>
      <c r="P357" s="17">
        <f t="shared" si="76"/>
        <v>100399</v>
      </c>
      <c r="Q357" s="17">
        <f t="shared" si="77"/>
        <v>151041</v>
      </c>
    </row>
    <row r="358" spans="1:17" s="18" customFormat="1" ht="25.05" customHeight="1" x14ac:dyDescent="0.3">
      <c r="A358" s="30">
        <v>77309</v>
      </c>
      <c r="B358" s="31" t="s">
        <v>399</v>
      </c>
      <c r="C358" s="46">
        <v>84973</v>
      </c>
      <c r="D358" s="15">
        <f t="shared" si="65"/>
        <v>2.2422595610345607E-3</v>
      </c>
      <c r="E358" s="17">
        <f t="shared" si="66"/>
        <v>73286</v>
      </c>
      <c r="F358" s="17">
        <f t="shared" si="67"/>
        <v>598575</v>
      </c>
      <c r="G358" s="17">
        <f t="shared" si="68"/>
        <v>-366543</v>
      </c>
      <c r="H358" s="17">
        <f t="shared" si="69"/>
        <v>10270</v>
      </c>
      <c r="I358" s="17">
        <f t="shared" si="70"/>
        <v>31585</v>
      </c>
      <c r="J358" s="32">
        <f t="shared" si="71"/>
        <v>123069</v>
      </c>
      <c r="K358" s="32">
        <f t="shared" si="72"/>
        <v>164924</v>
      </c>
      <c r="L358" s="32"/>
      <c r="M358" s="17">
        <f t="shared" si="73"/>
        <v>1241</v>
      </c>
      <c r="N358" s="17">
        <f t="shared" si="74"/>
        <v>1534</v>
      </c>
      <c r="O358" s="17">
        <f t="shared" si="75"/>
        <v>70099</v>
      </c>
      <c r="P358" s="17">
        <f t="shared" si="76"/>
        <v>72874</v>
      </c>
      <c r="Q358" s="17">
        <f t="shared" si="77"/>
        <v>109632</v>
      </c>
    </row>
    <row r="359" spans="1:17" s="18" customFormat="1" ht="25.05" customHeight="1" x14ac:dyDescent="0.3">
      <c r="A359" s="30">
        <v>77310</v>
      </c>
      <c r="B359" s="31" t="s">
        <v>400</v>
      </c>
      <c r="C359" s="46">
        <v>39777.89</v>
      </c>
      <c r="D359" s="15">
        <f t="shared" si="65"/>
        <v>1.0496552336657649E-3</v>
      </c>
      <c r="E359" s="17">
        <f t="shared" si="66"/>
        <v>34307</v>
      </c>
      <c r="F359" s="17">
        <f t="shared" si="67"/>
        <v>280207</v>
      </c>
      <c r="G359" s="17">
        <f t="shared" si="68"/>
        <v>-171588</v>
      </c>
      <c r="H359" s="17">
        <f t="shared" si="69"/>
        <v>4807</v>
      </c>
      <c r="I359" s="17">
        <f t="shared" si="70"/>
        <v>14786</v>
      </c>
      <c r="J359" s="32">
        <f t="shared" si="71"/>
        <v>57612</v>
      </c>
      <c r="K359" s="32">
        <f t="shared" si="72"/>
        <v>77205</v>
      </c>
      <c r="L359" s="32"/>
      <c r="M359" s="17">
        <f t="shared" si="73"/>
        <v>581</v>
      </c>
      <c r="N359" s="17">
        <f t="shared" si="74"/>
        <v>718</v>
      </c>
      <c r="O359" s="17">
        <f t="shared" si="75"/>
        <v>32815</v>
      </c>
      <c r="P359" s="17">
        <f t="shared" si="76"/>
        <v>34114</v>
      </c>
      <c r="Q359" s="17">
        <f t="shared" si="77"/>
        <v>51321</v>
      </c>
    </row>
    <row r="360" spans="1:17" s="18" customFormat="1" ht="25.05" customHeight="1" x14ac:dyDescent="0.3">
      <c r="A360" s="30">
        <v>77314</v>
      </c>
      <c r="B360" s="31" t="s">
        <v>401</v>
      </c>
      <c r="C360" s="46">
        <v>139075.32999999999</v>
      </c>
      <c r="D360" s="15">
        <f t="shared" si="65"/>
        <v>3.6699067750525067E-3</v>
      </c>
      <c r="E360" s="17">
        <f t="shared" si="66"/>
        <v>119947</v>
      </c>
      <c r="F360" s="17">
        <f t="shared" si="67"/>
        <v>979689</v>
      </c>
      <c r="G360" s="17">
        <f t="shared" si="68"/>
        <v>-599922</v>
      </c>
      <c r="H360" s="17">
        <f t="shared" si="69"/>
        <v>16808</v>
      </c>
      <c r="I360" s="17">
        <f t="shared" si="70"/>
        <v>51695</v>
      </c>
      <c r="J360" s="32">
        <f t="shared" si="71"/>
        <v>201428</v>
      </c>
      <c r="K360" s="32">
        <f t="shared" si="72"/>
        <v>269931</v>
      </c>
      <c r="L360" s="32"/>
      <c r="M360" s="17">
        <f t="shared" si="73"/>
        <v>2030</v>
      </c>
      <c r="N360" s="17">
        <f t="shared" si="74"/>
        <v>2511</v>
      </c>
      <c r="O360" s="17">
        <f t="shared" si="75"/>
        <v>114731</v>
      </c>
      <c r="P360" s="17">
        <f t="shared" si="76"/>
        <v>119272</v>
      </c>
      <c r="Q360" s="17">
        <f t="shared" si="77"/>
        <v>179434</v>
      </c>
    </row>
    <row r="361" spans="1:17" s="18" customFormat="1" ht="25.05" customHeight="1" x14ac:dyDescent="0.3">
      <c r="A361" s="30">
        <v>77320</v>
      </c>
      <c r="B361" s="31" t="s">
        <v>402</v>
      </c>
      <c r="C361" s="46">
        <v>170563.31</v>
      </c>
      <c r="D361" s="15">
        <f t="shared" si="65"/>
        <v>4.5008086404999433E-3</v>
      </c>
      <c r="E361" s="17">
        <f t="shared" si="66"/>
        <v>147104</v>
      </c>
      <c r="F361" s="17">
        <f t="shared" si="67"/>
        <v>1201499</v>
      </c>
      <c r="G361" s="17">
        <f t="shared" si="68"/>
        <v>-735749</v>
      </c>
      <c r="H361" s="17">
        <f t="shared" si="69"/>
        <v>20614</v>
      </c>
      <c r="I361" s="17">
        <f t="shared" si="70"/>
        <v>63400</v>
      </c>
      <c r="J361" s="32">
        <f t="shared" si="71"/>
        <v>247033</v>
      </c>
      <c r="K361" s="32">
        <f t="shared" si="72"/>
        <v>331047</v>
      </c>
      <c r="L361" s="32"/>
      <c r="M361" s="17">
        <f t="shared" si="73"/>
        <v>2490</v>
      </c>
      <c r="N361" s="17">
        <f t="shared" si="74"/>
        <v>3080</v>
      </c>
      <c r="O361" s="17">
        <f t="shared" si="75"/>
        <v>140707</v>
      </c>
      <c r="P361" s="17">
        <f t="shared" si="76"/>
        <v>146277</v>
      </c>
      <c r="Q361" s="17">
        <f t="shared" si="77"/>
        <v>220059</v>
      </c>
    </row>
    <row r="362" spans="1:17" s="18" customFormat="1" ht="25.05" customHeight="1" x14ac:dyDescent="0.3">
      <c r="A362" s="30">
        <v>77321</v>
      </c>
      <c r="B362" s="31" t="s">
        <v>403</v>
      </c>
      <c r="C362" s="46">
        <v>197519.68</v>
      </c>
      <c r="D362" s="15">
        <f t="shared" si="65"/>
        <v>5.212130805932318E-3</v>
      </c>
      <c r="E362" s="17">
        <f t="shared" si="66"/>
        <v>170353</v>
      </c>
      <c r="F362" s="17">
        <f t="shared" si="67"/>
        <v>1391388</v>
      </c>
      <c r="G362" s="17">
        <f t="shared" si="68"/>
        <v>-852030</v>
      </c>
      <c r="H362" s="17">
        <f t="shared" si="69"/>
        <v>23872</v>
      </c>
      <c r="I362" s="17">
        <f t="shared" si="70"/>
        <v>73419</v>
      </c>
      <c r="J362" s="32">
        <f t="shared" si="71"/>
        <v>286075</v>
      </c>
      <c r="K362" s="32">
        <f t="shared" si="72"/>
        <v>383366</v>
      </c>
      <c r="L362" s="32"/>
      <c r="M362" s="17">
        <f t="shared" si="73"/>
        <v>2884</v>
      </c>
      <c r="N362" s="17">
        <f t="shared" si="74"/>
        <v>3566</v>
      </c>
      <c r="O362" s="17">
        <f t="shared" si="75"/>
        <v>162945</v>
      </c>
      <c r="P362" s="17">
        <f t="shared" si="76"/>
        <v>169395</v>
      </c>
      <c r="Q362" s="17">
        <f t="shared" si="77"/>
        <v>254838</v>
      </c>
    </row>
    <row r="363" spans="1:17" s="18" customFormat="1" ht="25.05" customHeight="1" x14ac:dyDescent="0.3">
      <c r="A363" s="30">
        <v>77322</v>
      </c>
      <c r="B363" s="31" t="s">
        <v>404</v>
      </c>
      <c r="C363" s="46">
        <v>75500.53</v>
      </c>
      <c r="D363" s="15">
        <f t="shared" si="65"/>
        <v>1.9923009103559562E-3</v>
      </c>
      <c r="E363" s="17">
        <f t="shared" si="66"/>
        <v>65116</v>
      </c>
      <c r="F363" s="17">
        <f t="shared" si="67"/>
        <v>531848</v>
      </c>
      <c r="G363" s="17">
        <f t="shared" si="68"/>
        <v>-325682</v>
      </c>
      <c r="H363" s="17">
        <f t="shared" si="69"/>
        <v>9125</v>
      </c>
      <c r="I363" s="17">
        <f t="shared" si="70"/>
        <v>28064</v>
      </c>
      <c r="J363" s="32">
        <f t="shared" si="71"/>
        <v>109350</v>
      </c>
      <c r="K363" s="32">
        <f t="shared" si="72"/>
        <v>146539</v>
      </c>
      <c r="L363" s="32"/>
      <c r="M363" s="17">
        <f t="shared" si="73"/>
        <v>1102</v>
      </c>
      <c r="N363" s="17">
        <f t="shared" si="74"/>
        <v>1363</v>
      </c>
      <c r="O363" s="17">
        <f t="shared" si="75"/>
        <v>62285</v>
      </c>
      <c r="P363" s="17">
        <f t="shared" si="76"/>
        <v>64750</v>
      </c>
      <c r="Q363" s="17">
        <f t="shared" si="77"/>
        <v>97410</v>
      </c>
    </row>
    <row r="364" spans="1:17" s="18" customFormat="1" ht="25.05" customHeight="1" x14ac:dyDescent="0.3">
      <c r="A364" s="30">
        <v>77334</v>
      </c>
      <c r="B364" s="31" t="s">
        <v>405</v>
      </c>
      <c r="C364" s="46">
        <v>390243.23</v>
      </c>
      <c r="D364" s="15">
        <f t="shared" si="65"/>
        <v>1.0297701782878197E-2</v>
      </c>
      <c r="E364" s="17">
        <f t="shared" si="66"/>
        <v>336569</v>
      </c>
      <c r="F364" s="17">
        <f t="shared" si="67"/>
        <v>2748991</v>
      </c>
      <c r="G364" s="17">
        <f>ROUND(D364*$G$9,0)+1</f>
        <v>-1683369</v>
      </c>
      <c r="H364" s="17">
        <f>ROUND(D364*$H$9,0)-1</f>
        <v>47163</v>
      </c>
      <c r="I364" s="17">
        <f t="shared" si="70"/>
        <v>145056</v>
      </c>
      <c r="J364" s="32">
        <f t="shared" si="71"/>
        <v>565204</v>
      </c>
      <c r="K364" s="32">
        <f t="shared" si="72"/>
        <v>757423</v>
      </c>
      <c r="L364" s="32"/>
      <c r="M364" s="17">
        <f t="shared" si="73"/>
        <v>5697</v>
      </c>
      <c r="N364" s="17">
        <f t="shared" si="74"/>
        <v>7046</v>
      </c>
      <c r="O364" s="17">
        <f t="shared" si="75"/>
        <v>321934</v>
      </c>
      <c r="P364" s="17">
        <f t="shared" si="76"/>
        <v>334677</v>
      </c>
      <c r="Q364" s="17">
        <f t="shared" si="77"/>
        <v>503489</v>
      </c>
    </row>
    <row r="365" spans="1:17" s="18" customFormat="1" ht="25.05" customHeight="1" x14ac:dyDescent="0.3">
      <c r="A365" s="30">
        <v>77338</v>
      </c>
      <c r="B365" s="31" t="s">
        <v>406</v>
      </c>
      <c r="C365" s="46">
        <v>424783.57</v>
      </c>
      <c r="D365" s="15">
        <f t="shared" si="65"/>
        <v>1.1209149037963748E-2</v>
      </c>
      <c r="E365" s="17">
        <f t="shared" si="66"/>
        <v>366359</v>
      </c>
      <c r="F365" s="17">
        <f t="shared" si="67"/>
        <v>2992304</v>
      </c>
      <c r="G365" s="17">
        <f>ROUND(D365*$G$9,0)+1</f>
        <v>-1832364</v>
      </c>
      <c r="H365" s="17">
        <f>ROUND(D365*$H$9,0)-1</f>
        <v>51337</v>
      </c>
      <c r="I365" s="17">
        <f t="shared" si="70"/>
        <v>157895</v>
      </c>
      <c r="J365" s="32">
        <f t="shared" si="71"/>
        <v>615230</v>
      </c>
      <c r="K365" s="32">
        <f t="shared" si="72"/>
        <v>824462</v>
      </c>
      <c r="L365" s="32"/>
      <c r="M365" s="17">
        <f t="shared" si="73"/>
        <v>6202</v>
      </c>
      <c r="N365" s="17">
        <f t="shared" si="74"/>
        <v>7670</v>
      </c>
      <c r="O365" s="17">
        <f t="shared" si="75"/>
        <v>350428</v>
      </c>
      <c r="P365" s="17">
        <f t="shared" si="76"/>
        <v>364300</v>
      </c>
      <c r="Q365" s="17">
        <f t="shared" si="77"/>
        <v>548053</v>
      </c>
    </row>
    <row r="366" spans="1:17" s="18" customFormat="1" ht="25.05" customHeight="1" x14ac:dyDescent="0.3">
      <c r="A366" s="30">
        <v>77402</v>
      </c>
      <c r="B366" s="31" t="s">
        <v>407</v>
      </c>
      <c r="C366" s="46">
        <v>18472.38</v>
      </c>
      <c r="D366" s="15">
        <f t="shared" si="65"/>
        <v>4.8744743236161603E-4</v>
      </c>
      <c r="E366" s="17">
        <f t="shared" si="66"/>
        <v>15932</v>
      </c>
      <c r="F366" s="17">
        <f t="shared" si="67"/>
        <v>130125</v>
      </c>
      <c r="G366" s="17">
        <f t="shared" si="68"/>
        <v>-79683</v>
      </c>
      <c r="H366" s="17">
        <f t="shared" si="69"/>
        <v>2233</v>
      </c>
      <c r="I366" s="17">
        <f t="shared" si="70"/>
        <v>6866</v>
      </c>
      <c r="J366" s="32">
        <f t="shared" si="71"/>
        <v>26754</v>
      </c>
      <c r="K366" s="32">
        <f t="shared" si="72"/>
        <v>35853</v>
      </c>
      <c r="L366" s="32"/>
      <c r="M366" s="17">
        <f t="shared" si="73"/>
        <v>270</v>
      </c>
      <c r="N366" s="17">
        <f t="shared" si="74"/>
        <v>334</v>
      </c>
      <c r="O366" s="17">
        <f t="shared" si="75"/>
        <v>15239</v>
      </c>
      <c r="P366" s="17">
        <f t="shared" si="76"/>
        <v>15843</v>
      </c>
      <c r="Q366" s="17">
        <f t="shared" si="77"/>
        <v>23833</v>
      </c>
    </row>
    <row r="367" spans="1:17" s="18" customFormat="1" ht="25.05" customHeight="1" x14ac:dyDescent="0.3">
      <c r="A367" s="30">
        <v>78003</v>
      </c>
      <c r="B367" s="31" t="s">
        <v>408</v>
      </c>
      <c r="C367" s="46">
        <v>42003.31</v>
      </c>
      <c r="D367" s="15">
        <f t="shared" si="65"/>
        <v>1.1083794080778433E-3</v>
      </c>
      <c r="E367" s="17">
        <f t="shared" si="66"/>
        <v>36226</v>
      </c>
      <c r="F367" s="17">
        <f t="shared" si="67"/>
        <v>295884</v>
      </c>
      <c r="G367" s="17">
        <f t="shared" si="68"/>
        <v>-181187</v>
      </c>
      <c r="H367" s="17">
        <f t="shared" si="69"/>
        <v>5076</v>
      </c>
      <c r="I367" s="17">
        <f t="shared" si="70"/>
        <v>15613</v>
      </c>
      <c r="J367" s="32">
        <f t="shared" si="71"/>
        <v>60835</v>
      </c>
      <c r="K367" s="32">
        <f t="shared" si="72"/>
        <v>81524</v>
      </c>
      <c r="L367" s="32"/>
      <c r="M367" s="17">
        <f t="shared" si="73"/>
        <v>613</v>
      </c>
      <c r="N367" s="17">
        <f t="shared" si="74"/>
        <v>758</v>
      </c>
      <c r="O367" s="17">
        <f t="shared" si="75"/>
        <v>34651</v>
      </c>
      <c r="P367" s="17">
        <f t="shared" si="76"/>
        <v>36022</v>
      </c>
      <c r="Q367" s="17">
        <f t="shared" si="77"/>
        <v>54192</v>
      </c>
    </row>
    <row r="368" spans="1:17" s="18" customFormat="1" ht="25.05" customHeight="1" x14ac:dyDescent="0.3">
      <c r="A368" s="30">
        <v>78201</v>
      </c>
      <c r="B368" s="31" t="s">
        <v>409</v>
      </c>
      <c r="C368" s="46">
        <v>686879.73</v>
      </c>
      <c r="D368" s="15">
        <f t="shared" si="65"/>
        <v>1.8125317946563468E-2</v>
      </c>
      <c r="E368" s="17">
        <f t="shared" si="66"/>
        <v>592406</v>
      </c>
      <c r="F368" s="17">
        <f t="shared" si="67"/>
        <v>4838588</v>
      </c>
      <c r="G368" s="17">
        <f>ROUND(D368*$G$9,0)+1</f>
        <v>-2962954</v>
      </c>
      <c r="H368" s="17">
        <f>ROUND(D368*$H$9,0)-1</f>
        <v>83014</v>
      </c>
      <c r="I368" s="17">
        <f t="shared" si="70"/>
        <v>255318</v>
      </c>
      <c r="J368" s="32">
        <f t="shared" si="71"/>
        <v>994833</v>
      </c>
      <c r="K368" s="32">
        <f t="shared" si="72"/>
        <v>1333165</v>
      </c>
      <c r="L368" s="32"/>
      <c r="M368" s="17">
        <f t="shared" si="73"/>
        <v>10028</v>
      </c>
      <c r="N368" s="17">
        <f t="shared" si="74"/>
        <v>12402</v>
      </c>
      <c r="O368" s="17">
        <f t="shared" si="75"/>
        <v>566646</v>
      </c>
      <c r="P368" s="17">
        <f t="shared" si="76"/>
        <v>589076</v>
      </c>
      <c r="Q368" s="17">
        <f>ROUND(D368*$Q$9,0)-1</f>
        <v>886206</v>
      </c>
    </row>
    <row r="369" spans="1:17" s="18" customFormat="1" ht="25.05" customHeight="1" x14ac:dyDescent="0.3">
      <c r="A369" s="30">
        <v>78307</v>
      </c>
      <c r="B369" s="31" t="s">
        <v>501</v>
      </c>
      <c r="C369" s="46">
        <v>1026.23</v>
      </c>
      <c r="D369" s="15">
        <f t="shared" si="65"/>
        <v>2.7080061070228157E-5</v>
      </c>
      <c r="E369" s="17">
        <f t="shared" si="66"/>
        <v>885</v>
      </c>
      <c r="F369" s="17">
        <f t="shared" si="67"/>
        <v>7229</v>
      </c>
      <c r="G369" s="17">
        <f t="shared" si="68"/>
        <v>-4427</v>
      </c>
      <c r="H369" s="17">
        <f t="shared" si="69"/>
        <v>124</v>
      </c>
      <c r="I369" s="17">
        <f t="shared" si="70"/>
        <v>381</v>
      </c>
      <c r="J369" s="32">
        <f t="shared" si="71"/>
        <v>1486</v>
      </c>
      <c r="K369" s="32">
        <f t="shared" si="72"/>
        <v>1991</v>
      </c>
      <c r="L369" s="32"/>
      <c r="M369" s="17">
        <f t="shared" si="73"/>
        <v>15</v>
      </c>
      <c r="N369" s="17">
        <f t="shared" si="74"/>
        <v>19</v>
      </c>
      <c r="O369" s="17">
        <f t="shared" si="75"/>
        <v>847</v>
      </c>
      <c r="P369" s="17">
        <f t="shared" si="76"/>
        <v>881</v>
      </c>
      <c r="Q369" s="17">
        <f t="shared" si="77"/>
        <v>1324</v>
      </c>
    </row>
    <row r="370" spans="1:17" s="18" customFormat="1" ht="25.05" customHeight="1" x14ac:dyDescent="0.3">
      <c r="A370" s="30">
        <v>78311</v>
      </c>
      <c r="B370" s="31" t="s">
        <v>410</v>
      </c>
      <c r="C370" s="46">
        <v>16289.39</v>
      </c>
      <c r="D370" s="15">
        <f t="shared" si="65"/>
        <v>4.2984289681334965E-4</v>
      </c>
      <c r="E370" s="17">
        <f t="shared" si="66"/>
        <v>14049</v>
      </c>
      <c r="F370" s="17">
        <f t="shared" si="67"/>
        <v>114747</v>
      </c>
      <c r="G370" s="17">
        <f t="shared" si="68"/>
        <v>-70267</v>
      </c>
      <c r="H370" s="17">
        <f t="shared" si="69"/>
        <v>1969</v>
      </c>
      <c r="I370" s="17">
        <f t="shared" si="70"/>
        <v>6055</v>
      </c>
      <c r="J370" s="32">
        <f t="shared" si="71"/>
        <v>23593</v>
      </c>
      <c r="K370" s="32">
        <f t="shared" si="72"/>
        <v>31617</v>
      </c>
      <c r="L370" s="32"/>
      <c r="M370" s="17">
        <f t="shared" si="73"/>
        <v>238</v>
      </c>
      <c r="N370" s="17">
        <f t="shared" si="74"/>
        <v>294</v>
      </c>
      <c r="O370" s="17">
        <f t="shared" si="75"/>
        <v>13438</v>
      </c>
      <c r="P370" s="17">
        <f t="shared" si="76"/>
        <v>13970</v>
      </c>
      <c r="Q370" s="17">
        <f t="shared" si="77"/>
        <v>21016</v>
      </c>
    </row>
    <row r="371" spans="1:17" s="18" customFormat="1" ht="25.05" customHeight="1" x14ac:dyDescent="0.3">
      <c r="A371" s="30">
        <v>78313</v>
      </c>
      <c r="B371" s="31" t="s">
        <v>411</v>
      </c>
      <c r="C371" s="46">
        <v>61582.44</v>
      </c>
      <c r="D371" s="15">
        <f t="shared" si="65"/>
        <v>1.6250316557240203E-3</v>
      </c>
      <c r="E371" s="17">
        <f t="shared" si="66"/>
        <v>53112</v>
      </c>
      <c r="F371" s="17">
        <f t="shared" si="67"/>
        <v>433805</v>
      </c>
      <c r="G371" s="17">
        <f t="shared" si="68"/>
        <v>-265645</v>
      </c>
      <c r="H371" s="17">
        <f t="shared" si="69"/>
        <v>7443</v>
      </c>
      <c r="I371" s="17">
        <f t="shared" si="70"/>
        <v>22891</v>
      </c>
      <c r="J371" s="32">
        <f t="shared" si="71"/>
        <v>89192</v>
      </c>
      <c r="K371" s="32">
        <f t="shared" si="72"/>
        <v>119526</v>
      </c>
      <c r="L371" s="32"/>
      <c r="M371" s="17">
        <f t="shared" si="73"/>
        <v>899</v>
      </c>
      <c r="N371" s="17">
        <f t="shared" si="74"/>
        <v>1112</v>
      </c>
      <c r="O371" s="17">
        <f t="shared" si="75"/>
        <v>50803</v>
      </c>
      <c r="P371" s="17">
        <f t="shared" si="76"/>
        <v>52814</v>
      </c>
      <c r="Q371" s="17">
        <f t="shared" si="77"/>
        <v>79453</v>
      </c>
    </row>
    <row r="372" spans="1:17" s="18" customFormat="1" ht="25.05" customHeight="1" x14ac:dyDescent="0.3">
      <c r="A372" s="30">
        <v>79201</v>
      </c>
      <c r="B372" s="31" t="s">
        <v>412</v>
      </c>
      <c r="C372" s="46">
        <v>59008.2</v>
      </c>
      <c r="D372" s="15">
        <f t="shared" si="65"/>
        <v>1.5571028518404618E-3</v>
      </c>
      <c r="E372" s="17">
        <f t="shared" si="66"/>
        <v>50892</v>
      </c>
      <c r="F372" s="17">
        <f t="shared" si="67"/>
        <v>415672</v>
      </c>
      <c r="G372" s="17">
        <f t="shared" si="68"/>
        <v>-254540</v>
      </c>
      <c r="H372" s="17">
        <f t="shared" si="69"/>
        <v>7132</v>
      </c>
      <c r="I372" s="17">
        <f t="shared" si="70"/>
        <v>21934</v>
      </c>
      <c r="J372" s="32">
        <f t="shared" si="71"/>
        <v>85464</v>
      </c>
      <c r="K372" s="32">
        <f t="shared" si="72"/>
        <v>114530</v>
      </c>
      <c r="L372" s="32"/>
      <c r="M372" s="17">
        <f t="shared" si="73"/>
        <v>861</v>
      </c>
      <c r="N372" s="17">
        <f t="shared" si="74"/>
        <v>1065</v>
      </c>
      <c r="O372" s="17">
        <f t="shared" si="75"/>
        <v>48679</v>
      </c>
      <c r="P372" s="17">
        <f t="shared" si="76"/>
        <v>50605</v>
      </c>
      <c r="Q372" s="17">
        <f t="shared" si="77"/>
        <v>76132</v>
      </c>
    </row>
    <row r="373" spans="1:17" s="18" customFormat="1" ht="25.05" customHeight="1" x14ac:dyDescent="0.3">
      <c r="A373" s="30">
        <v>79301</v>
      </c>
      <c r="B373" s="31" t="s">
        <v>413</v>
      </c>
      <c r="C373" s="46">
        <v>706.45</v>
      </c>
      <c r="D373" s="15">
        <f t="shared" si="65"/>
        <v>1.8641736397359933E-5</v>
      </c>
      <c r="E373" s="17">
        <f t="shared" si="66"/>
        <v>609</v>
      </c>
      <c r="F373" s="17">
        <f t="shared" si="67"/>
        <v>4976</v>
      </c>
      <c r="G373" s="17">
        <f t="shared" si="68"/>
        <v>-3047</v>
      </c>
      <c r="H373" s="17">
        <f t="shared" si="69"/>
        <v>85</v>
      </c>
      <c r="I373" s="17">
        <f t="shared" si="70"/>
        <v>263</v>
      </c>
      <c r="J373" s="32">
        <f t="shared" si="71"/>
        <v>1023</v>
      </c>
      <c r="K373" s="32">
        <f t="shared" si="72"/>
        <v>1371</v>
      </c>
      <c r="L373" s="32"/>
      <c r="M373" s="17">
        <f t="shared" si="73"/>
        <v>10</v>
      </c>
      <c r="N373" s="17">
        <f t="shared" si="74"/>
        <v>13</v>
      </c>
      <c r="O373" s="17">
        <f t="shared" si="75"/>
        <v>583</v>
      </c>
      <c r="P373" s="17">
        <f t="shared" si="76"/>
        <v>606</v>
      </c>
      <c r="Q373" s="17">
        <f t="shared" si="77"/>
        <v>911</v>
      </c>
    </row>
    <row r="374" spans="1:17" s="18" customFormat="1" ht="25.05" customHeight="1" x14ac:dyDescent="0.3">
      <c r="A374" s="30">
        <v>79304</v>
      </c>
      <c r="B374" s="31" t="s">
        <v>414</v>
      </c>
      <c r="C374" s="46">
        <v>1208.32</v>
      </c>
      <c r="D374" s="15">
        <f t="shared" si="65"/>
        <v>3.1885034926262224E-5</v>
      </c>
      <c r="E374" s="17">
        <f t="shared" si="66"/>
        <v>1042</v>
      </c>
      <c r="F374" s="17">
        <f t="shared" si="67"/>
        <v>8512</v>
      </c>
      <c r="G374" s="17">
        <f t="shared" si="68"/>
        <v>-5212</v>
      </c>
      <c r="H374" s="17">
        <f t="shared" si="69"/>
        <v>146</v>
      </c>
      <c r="I374" s="17">
        <f t="shared" si="70"/>
        <v>449</v>
      </c>
      <c r="J374" s="32">
        <f t="shared" si="71"/>
        <v>1750</v>
      </c>
      <c r="K374" s="32">
        <f t="shared" si="72"/>
        <v>2345</v>
      </c>
      <c r="L374" s="32"/>
      <c r="M374" s="17">
        <f t="shared" si="73"/>
        <v>18</v>
      </c>
      <c r="N374" s="17">
        <f t="shared" si="74"/>
        <v>22</v>
      </c>
      <c r="O374" s="17">
        <f t="shared" si="75"/>
        <v>997</v>
      </c>
      <c r="P374" s="17">
        <f t="shared" si="76"/>
        <v>1037</v>
      </c>
      <c r="Q374" s="17">
        <f t="shared" si="77"/>
        <v>1559</v>
      </c>
    </row>
    <row r="375" spans="1:17" s="18" customFormat="1" ht="25.05" customHeight="1" x14ac:dyDescent="0.3">
      <c r="A375" s="30">
        <v>80201</v>
      </c>
      <c r="B375" s="31" t="s">
        <v>415</v>
      </c>
      <c r="C375" s="46">
        <v>28711.61</v>
      </c>
      <c r="D375" s="15">
        <f t="shared" si="65"/>
        <v>7.5763927406582684E-4</v>
      </c>
      <c r="E375" s="17">
        <f t="shared" si="66"/>
        <v>24763</v>
      </c>
      <c r="F375" s="17">
        <f t="shared" si="67"/>
        <v>202253</v>
      </c>
      <c r="G375" s="17">
        <f t="shared" si="68"/>
        <v>-123852</v>
      </c>
      <c r="H375" s="17">
        <f t="shared" si="69"/>
        <v>3470</v>
      </c>
      <c r="I375" s="17">
        <f t="shared" si="70"/>
        <v>10672</v>
      </c>
      <c r="J375" s="32">
        <f t="shared" si="71"/>
        <v>41584</v>
      </c>
      <c r="K375" s="32">
        <f t="shared" si="72"/>
        <v>55726</v>
      </c>
      <c r="L375" s="32"/>
      <c r="M375" s="17">
        <f t="shared" si="73"/>
        <v>419</v>
      </c>
      <c r="N375" s="17">
        <f t="shared" si="74"/>
        <v>518</v>
      </c>
      <c r="O375" s="17">
        <f t="shared" si="75"/>
        <v>23686</v>
      </c>
      <c r="P375" s="17">
        <f t="shared" si="76"/>
        <v>24623</v>
      </c>
      <c r="Q375" s="17">
        <f t="shared" si="77"/>
        <v>37044</v>
      </c>
    </row>
    <row r="376" spans="1:17" s="18" customFormat="1" ht="25.05" customHeight="1" x14ac:dyDescent="0.3">
      <c r="A376" s="30">
        <v>80203</v>
      </c>
      <c r="B376" s="31" t="s">
        <v>416</v>
      </c>
      <c r="C376" s="46">
        <v>33513.29</v>
      </c>
      <c r="D376" s="15">
        <f t="shared" si="65"/>
        <v>8.8434555593216589E-4</v>
      </c>
      <c r="E376" s="17">
        <f t="shared" si="66"/>
        <v>28904</v>
      </c>
      <c r="F376" s="17">
        <f t="shared" si="67"/>
        <v>236078</v>
      </c>
      <c r="G376" s="17">
        <f t="shared" si="68"/>
        <v>-144564</v>
      </c>
      <c r="H376" s="17">
        <f t="shared" si="69"/>
        <v>4050</v>
      </c>
      <c r="I376" s="17">
        <f t="shared" si="70"/>
        <v>12457</v>
      </c>
      <c r="J376" s="32">
        <f t="shared" si="71"/>
        <v>48539</v>
      </c>
      <c r="K376" s="32">
        <f t="shared" si="72"/>
        <v>65046</v>
      </c>
      <c r="L376" s="32"/>
      <c r="M376" s="17">
        <f t="shared" si="73"/>
        <v>489</v>
      </c>
      <c r="N376" s="17">
        <f t="shared" si="74"/>
        <v>605</v>
      </c>
      <c r="O376" s="17">
        <f t="shared" si="75"/>
        <v>27647</v>
      </c>
      <c r="P376" s="17">
        <f t="shared" si="76"/>
        <v>28741</v>
      </c>
      <c r="Q376" s="17">
        <f t="shared" si="77"/>
        <v>43239</v>
      </c>
    </row>
    <row r="377" spans="1:17" s="18" customFormat="1" ht="25.05" customHeight="1" x14ac:dyDescent="0.3">
      <c r="A377" s="30">
        <v>81201</v>
      </c>
      <c r="B377" s="31" t="s">
        <v>417</v>
      </c>
      <c r="C377" s="46">
        <v>67209.7</v>
      </c>
      <c r="D377" s="15">
        <f t="shared" si="65"/>
        <v>1.7735232652638427E-3</v>
      </c>
      <c r="E377" s="17">
        <f t="shared" si="66"/>
        <v>57966</v>
      </c>
      <c r="F377" s="17">
        <f t="shared" si="67"/>
        <v>473445</v>
      </c>
      <c r="G377" s="17">
        <f t="shared" si="68"/>
        <v>-289919</v>
      </c>
      <c r="H377" s="17">
        <f t="shared" si="69"/>
        <v>8123</v>
      </c>
      <c r="I377" s="17">
        <f t="shared" si="70"/>
        <v>24982</v>
      </c>
      <c r="J377" s="32">
        <f t="shared" si="71"/>
        <v>97342</v>
      </c>
      <c r="K377" s="32">
        <f t="shared" si="72"/>
        <v>130447</v>
      </c>
      <c r="L377" s="32"/>
      <c r="M377" s="17">
        <f t="shared" si="73"/>
        <v>981</v>
      </c>
      <c r="N377" s="17">
        <f t="shared" si="74"/>
        <v>1214</v>
      </c>
      <c r="O377" s="17">
        <f t="shared" si="75"/>
        <v>55445</v>
      </c>
      <c r="P377" s="17">
        <f t="shared" si="76"/>
        <v>57640</v>
      </c>
      <c r="Q377" s="17">
        <f t="shared" si="77"/>
        <v>86713</v>
      </c>
    </row>
    <row r="378" spans="1:17" s="18" customFormat="1" ht="25.05" customHeight="1" x14ac:dyDescent="0.3">
      <c r="A378" s="30">
        <v>81305</v>
      </c>
      <c r="B378" s="31" t="s">
        <v>418</v>
      </c>
      <c r="C378" s="46">
        <v>19746.830000000002</v>
      </c>
      <c r="D378" s="15">
        <f t="shared" si="65"/>
        <v>5.2107749953072267E-4</v>
      </c>
      <c r="E378" s="17">
        <f t="shared" si="66"/>
        <v>17031</v>
      </c>
      <c r="F378" s="17">
        <f t="shared" si="67"/>
        <v>139103</v>
      </c>
      <c r="G378" s="17">
        <f t="shared" si="68"/>
        <v>-85181</v>
      </c>
      <c r="H378" s="17">
        <f t="shared" si="69"/>
        <v>2387</v>
      </c>
      <c r="I378" s="17">
        <f t="shared" si="70"/>
        <v>7340</v>
      </c>
      <c r="J378" s="32">
        <f t="shared" si="71"/>
        <v>28600</v>
      </c>
      <c r="K378" s="32">
        <f t="shared" si="72"/>
        <v>38327</v>
      </c>
      <c r="L378" s="32"/>
      <c r="M378" s="17">
        <f t="shared" si="73"/>
        <v>288</v>
      </c>
      <c r="N378" s="17">
        <f t="shared" si="74"/>
        <v>357</v>
      </c>
      <c r="O378" s="17">
        <f t="shared" si="75"/>
        <v>16290</v>
      </c>
      <c r="P378" s="17">
        <f t="shared" si="76"/>
        <v>16935</v>
      </c>
      <c r="Q378" s="17">
        <f t="shared" si="77"/>
        <v>25477</v>
      </c>
    </row>
    <row r="379" spans="1:17" s="18" customFormat="1" ht="25.05" customHeight="1" x14ac:dyDescent="0.3">
      <c r="A379" s="30">
        <v>81320</v>
      </c>
      <c r="B379" s="31" t="s">
        <v>419</v>
      </c>
      <c r="C379" s="46">
        <v>23775.42</v>
      </c>
      <c r="D379" s="15">
        <f t="shared" si="65"/>
        <v>6.2738355492465031E-4</v>
      </c>
      <c r="E379" s="17">
        <f t="shared" si="66"/>
        <v>20505</v>
      </c>
      <c r="F379" s="17">
        <f t="shared" si="67"/>
        <v>167481</v>
      </c>
      <c r="G379" s="17">
        <f t="shared" si="68"/>
        <v>-102559</v>
      </c>
      <c r="H379" s="17">
        <f t="shared" si="69"/>
        <v>2873</v>
      </c>
      <c r="I379" s="17">
        <f t="shared" si="70"/>
        <v>8837</v>
      </c>
      <c r="J379" s="32">
        <f t="shared" si="71"/>
        <v>34435</v>
      </c>
      <c r="K379" s="32">
        <f t="shared" si="72"/>
        <v>46145</v>
      </c>
      <c r="L379" s="32"/>
      <c r="M379" s="17">
        <f t="shared" si="73"/>
        <v>347</v>
      </c>
      <c r="N379" s="17">
        <f t="shared" si="74"/>
        <v>429</v>
      </c>
      <c r="O379" s="17">
        <f t="shared" si="75"/>
        <v>19614</v>
      </c>
      <c r="P379" s="17">
        <f t="shared" si="76"/>
        <v>20390</v>
      </c>
      <c r="Q379" s="17">
        <f t="shared" si="77"/>
        <v>30675</v>
      </c>
    </row>
    <row r="380" spans="1:17" s="18" customFormat="1" ht="25.05" customHeight="1" x14ac:dyDescent="0.3">
      <c r="A380" s="30">
        <v>82201</v>
      </c>
      <c r="B380" s="31" t="s">
        <v>420</v>
      </c>
      <c r="C380" s="46">
        <v>580195.36</v>
      </c>
      <c r="D380" s="15">
        <f t="shared" si="65"/>
        <v>1.5310140788578595E-2</v>
      </c>
      <c r="E380" s="17">
        <f t="shared" si="66"/>
        <v>500395</v>
      </c>
      <c r="F380" s="17">
        <f t="shared" si="67"/>
        <v>4087071</v>
      </c>
      <c r="G380" s="17">
        <f>ROUND(D380*$G$9,0)+1</f>
        <v>-2502755</v>
      </c>
      <c r="H380" s="17">
        <f>ROUND(D380*$H$9,0)-1</f>
        <v>70120</v>
      </c>
      <c r="I380" s="17">
        <f t="shared" si="70"/>
        <v>215663</v>
      </c>
      <c r="J380" s="32">
        <f t="shared" si="71"/>
        <v>840318</v>
      </c>
      <c r="K380" s="32">
        <f t="shared" si="72"/>
        <v>1126101</v>
      </c>
      <c r="L380" s="32"/>
      <c r="M380" s="17">
        <f t="shared" si="73"/>
        <v>8470</v>
      </c>
      <c r="N380" s="17">
        <f t="shared" si="74"/>
        <v>10476</v>
      </c>
      <c r="O380" s="17">
        <f t="shared" si="75"/>
        <v>478636</v>
      </c>
      <c r="P380" s="17">
        <f t="shared" si="76"/>
        <v>497582</v>
      </c>
      <c r="Q380" s="17">
        <f>ROUND(D380*$Q$9,0)-1</f>
        <v>748563</v>
      </c>
    </row>
    <row r="381" spans="1:17" s="18" customFormat="1" ht="25.05" customHeight="1" x14ac:dyDescent="0.3">
      <c r="A381" s="30">
        <v>82303</v>
      </c>
      <c r="B381" s="31" t="s">
        <v>421</v>
      </c>
      <c r="C381" s="46">
        <v>53762.31</v>
      </c>
      <c r="D381" s="15">
        <f t="shared" si="65"/>
        <v>1.418674798121803E-3</v>
      </c>
      <c r="E381" s="17">
        <f t="shared" si="66"/>
        <v>46368</v>
      </c>
      <c r="F381" s="17">
        <f t="shared" si="67"/>
        <v>378718</v>
      </c>
      <c r="G381" s="17">
        <f t="shared" si="68"/>
        <v>-231911</v>
      </c>
      <c r="H381" s="17">
        <f t="shared" si="69"/>
        <v>6498</v>
      </c>
      <c r="I381" s="17">
        <f t="shared" si="70"/>
        <v>19984</v>
      </c>
      <c r="J381" s="32">
        <f t="shared" si="71"/>
        <v>77866</v>
      </c>
      <c r="K381" s="32">
        <f t="shared" si="72"/>
        <v>104348</v>
      </c>
      <c r="L381" s="32"/>
      <c r="M381" s="17">
        <f t="shared" si="73"/>
        <v>785</v>
      </c>
      <c r="N381" s="17">
        <f t="shared" si="74"/>
        <v>971</v>
      </c>
      <c r="O381" s="17">
        <f t="shared" si="75"/>
        <v>44352</v>
      </c>
      <c r="P381" s="17">
        <f t="shared" si="76"/>
        <v>46108</v>
      </c>
      <c r="Q381" s="17">
        <f t="shared" si="77"/>
        <v>69364</v>
      </c>
    </row>
    <row r="382" spans="1:17" s="18" customFormat="1" ht="25.05" customHeight="1" x14ac:dyDescent="0.3">
      <c r="A382" s="30">
        <v>82304</v>
      </c>
      <c r="B382" s="31" t="s">
        <v>422</v>
      </c>
      <c r="C382" s="46">
        <v>17862.64</v>
      </c>
      <c r="D382" s="15">
        <f t="shared" si="65"/>
        <v>4.7135767038139622E-4</v>
      </c>
      <c r="E382" s="17">
        <f t="shared" si="66"/>
        <v>15406</v>
      </c>
      <c r="F382" s="17">
        <f t="shared" si="67"/>
        <v>125830</v>
      </c>
      <c r="G382" s="17">
        <f t="shared" si="68"/>
        <v>-77053</v>
      </c>
      <c r="H382" s="17">
        <f t="shared" si="69"/>
        <v>2159</v>
      </c>
      <c r="I382" s="17">
        <f t="shared" si="70"/>
        <v>6640</v>
      </c>
      <c r="J382" s="32">
        <f t="shared" si="71"/>
        <v>25871</v>
      </c>
      <c r="K382" s="32">
        <f t="shared" si="72"/>
        <v>34670</v>
      </c>
      <c r="L382" s="32"/>
      <c r="M382" s="17">
        <f t="shared" si="73"/>
        <v>261</v>
      </c>
      <c r="N382" s="17">
        <f t="shared" si="74"/>
        <v>323</v>
      </c>
      <c r="O382" s="17">
        <f t="shared" si="75"/>
        <v>14736</v>
      </c>
      <c r="P382" s="17">
        <f t="shared" si="76"/>
        <v>15320</v>
      </c>
      <c r="Q382" s="17">
        <f t="shared" si="77"/>
        <v>23046</v>
      </c>
    </row>
    <row r="383" spans="1:17" s="18" customFormat="1" ht="25.05" customHeight="1" x14ac:dyDescent="0.3">
      <c r="A383" s="30">
        <v>82305</v>
      </c>
      <c r="B383" s="31" t="s">
        <v>423</v>
      </c>
      <c r="C383" s="46">
        <v>16254.83</v>
      </c>
      <c r="D383" s="15">
        <f t="shared" si="65"/>
        <v>4.2893093077202651E-4</v>
      </c>
      <c r="E383" s="17">
        <f t="shared" si="66"/>
        <v>14019</v>
      </c>
      <c r="F383" s="17">
        <f t="shared" si="67"/>
        <v>114504</v>
      </c>
      <c r="G383" s="17">
        <f t="shared" si="68"/>
        <v>-70118</v>
      </c>
      <c r="H383" s="17">
        <f t="shared" si="69"/>
        <v>1965</v>
      </c>
      <c r="I383" s="17">
        <f t="shared" si="70"/>
        <v>6042</v>
      </c>
      <c r="J383" s="32">
        <f t="shared" si="71"/>
        <v>23542</v>
      </c>
      <c r="K383" s="32">
        <f t="shared" si="72"/>
        <v>31549</v>
      </c>
      <c r="L383" s="32"/>
      <c r="M383" s="17">
        <f t="shared" si="73"/>
        <v>237</v>
      </c>
      <c r="N383" s="17">
        <f t="shared" si="74"/>
        <v>293</v>
      </c>
      <c r="O383" s="17">
        <f t="shared" si="75"/>
        <v>13410</v>
      </c>
      <c r="P383" s="17">
        <f t="shared" si="76"/>
        <v>13940</v>
      </c>
      <c r="Q383" s="17">
        <f t="shared" si="77"/>
        <v>20972</v>
      </c>
    </row>
    <row r="384" spans="1:17" s="18" customFormat="1" ht="25.05" customHeight="1" x14ac:dyDescent="0.3">
      <c r="A384" s="30">
        <v>82309</v>
      </c>
      <c r="B384" s="31" t="s">
        <v>424</v>
      </c>
      <c r="C384" s="46">
        <v>7869.74</v>
      </c>
      <c r="D384" s="15">
        <f t="shared" si="65"/>
        <v>2.0766596163317904E-4</v>
      </c>
      <c r="E384" s="17">
        <f t="shared" si="66"/>
        <v>6787</v>
      </c>
      <c r="F384" s="17">
        <f t="shared" si="67"/>
        <v>55437</v>
      </c>
      <c r="G384" s="17">
        <f t="shared" si="68"/>
        <v>-33947</v>
      </c>
      <c r="H384" s="17">
        <f t="shared" si="69"/>
        <v>951</v>
      </c>
      <c r="I384" s="17">
        <f t="shared" si="70"/>
        <v>2925</v>
      </c>
      <c r="J384" s="32">
        <f t="shared" si="71"/>
        <v>11398</v>
      </c>
      <c r="K384" s="32">
        <f t="shared" si="72"/>
        <v>15274</v>
      </c>
      <c r="L384" s="32"/>
      <c r="M384" s="17">
        <f t="shared" si="73"/>
        <v>115</v>
      </c>
      <c r="N384" s="17">
        <f t="shared" si="74"/>
        <v>142</v>
      </c>
      <c r="O384" s="17">
        <f t="shared" si="75"/>
        <v>6492</v>
      </c>
      <c r="P384" s="17">
        <f t="shared" si="76"/>
        <v>6749</v>
      </c>
      <c r="Q384" s="17">
        <f t="shared" si="77"/>
        <v>10153</v>
      </c>
    </row>
    <row r="385" spans="1:17" s="18" customFormat="1" ht="25.05" customHeight="1" x14ac:dyDescent="0.3">
      <c r="A385" s="30">
        <v>82311</v>
      </c>
      <c r="B385" s="31" t="s">
        <v>425</v>
      </c>
      <c r="C385" s="46">
        <v>45322.11</v>
      </c>
      <c r="D385" s="15">
        <f t="shared" si="65"/>
        <v>1.1959555914674081E-3</v>
      </c>
      <c r="E385" s="17">
        <f t="shared" si="66"/>
        <v>39088</v>
      </c>
      <c r="F385" s="17">
        <f t="shared" si="67"/>
        <v>319263</v>
      </c>
      <c r="G385" s="17">
        <f t="shared" si="68"/>
        <v>-195503</v>
      </c>
      <c r="H385" s="17">
        <f t="shared" si="69"/>
        <v>5478</v>
      </c>
      <c r="I385" s="17">
        <f t="shared" si="70"/>
        <v>16847</v>
      </c>
      <c r="J385" s="32">
        <f t="shared" si="71"/>
        <v>65642</v>
      </c>
      <c r="K385" s="32">
        <f t="shared" si="72"/>
        <v>87967</v>
      </c>
      <c r="L385" s="32"/>
      <c r="M385" s="17">
        <f t="shared" si="73"/>
        <v>662</v>
      </c>
      <c r="N385" s="17">
        <f t="shared" si="74"/>
        <v>818</v>
      </c>
      <c r="O385" s="17">
        <f t="shared" si="75"/>
        <v>37389</v>
      </c>
      <c r="P385" s="17">
        <f t="shared" si="76"/>
        <v>38869</v>
      </c>
      <c r="Q385" s="17">
        <f t="shared" si="77"/>
        <v>58474</v>
      </c>
    </row>
    <row r="386" spans="1:17" s="18" customFormat="1" ht="25.05" customHeight="1" x14ac:dyDescent="0.3">
      <c r="A386" s="30">
        <v>82316</v>
      </c>
      <c r="B386" s="31" t="s">
        <v>426</v>
      </c>
      <c r="C386" s="46">
        <v>15390.61</v>
      </c>
      <c r="D386" s="15">
        <f t="shared" si="65"/>
        <v>4.0612597439956366E-4</v>
      </c>
      <c r="E386" s="17">
        <f t="shared" si="66"/>
        <v>13274</v>
      </c>
      <c r="F386" s="17">
        <f t="shared" si="67"/>
        <v>108416</v>
      </c>
      <c r="G386" s="17">
        <f t="shared" si="68"/>
        <v>-66390</v>
      </c>
      <c r="H386" s="17">
        <f t="shared" si="69"/>
        <v>1860</v>
      </c>
      <c r="I386" s="17">
        <f t="shared" si="70"/>
        <v>5721</v>
      </c>
      <c r="J386" s="32">
        <f t="shared" si="71"/>
        <v>22291</v>
      </c>
      <c r="K386" s="32">
        <f t="shared" si="72"/>
        <v>29872</v>
      </c>
      <c r="L386" s="32"/>
      <c r="M386" s="17">
        <f t="shared" si="73"/>
        <v>225</v>
      </c>
      <c r="N386" s="17">
        <f t="shared" si="74"/>
        <v>278</v>
      </c>
      <c r="O386" s="17">
        <f t="shared" si="75"/>
        <v>12697</v>
      </c>
      <c r="P386" s="17">
        <f t="shared" si="76"/>
        <v>13200</v>
      </c>
      <c r="Q386" s="17">
        <f t="shared" si="77"/>
        <v>19857</v>
      </c>
    </row>
    <row r="387" spans="1:17" s="18" customFormat="1" ht="25.05" customHeight="1" x14ac:dyDescent="0.3">
      <c r="A387" s="30">
        <v>82324</v>
      </c>
      <c r="B387" s="31" t="s">
        <v>427</v>
      </c>
      <c r="C387" s="46">
        <v>363.45</v>
      </c>
      <c r="D387" s="15">
        <f t="shared" si="65"/>
        <v>9.5906845404776941E-6</v>
      </c>
      <c r="E387" s="17">
        <f t="shared" si="66"/>
        <v>313</v>
      </c>
      <c r="F387" s="17">
        <f t="shared" si="67"/>
        <v>2560</v>
      </c>
      <c r="G387" s="17">
        <f t="shared" si="68"/>
        <v>-1568</v>
      </c>
      <c r="H387" s="17">
        <f t="shared" si="69"/>
        <v>44</v>
      </c>
      <c r="I387" s="17">
        <f t="shared" si="70"/>
        <v>135</v>
      </c>
      <c r="J387" s="32">
        <f t="shared" si="71"/>
        <v>526</v>
      </c>
      <c r="K387" s="32">
        <f t="shared" si="72"/>
        <v>705</v>
      </c>
      <c r="L387" s="32"/>
      <c r="M387" s="17">
        <f t="shared" si="73"/>
        <v>5</v>
      </c>
      <c r="N387" s="17">
        <f t="shared" si="74"/>
        <v>7</v>
      </c>
      <c r="O387" s="17">
        <f t="shared" si="75"/>
        <v>300</v>
      </c>
      <c r="P387" s="17">
        <f t="shared" si="76"/>
        <v>312</v>
      </c>
      <c r="Q387" s="17">
        <f t="shared" si="77"/>
        <v>469</v>
      </c>
    </row>
    <row r="388" spans="1:17" s="18" customFormat="1" ht="25.05" customHeight="1" x14ac:dyDescent="0.3">
      <c r="A388" s="30">
        <v>83201</v>
      </c>
      <c r="B388" s="31" t="s">
        <v>428</v>
      </c>
      <c r="C388" s="46">
        <v>39384.44</v>
      </c>
      <c r="D388" s="15">
        <f t="shared" si="65"/>
        <v>1.0392729119366388E-3</v>
      </c>
      <c r="E388" s="17">
        <f t="shared" si="66"/>
        <v>33967</v>
      </c>
      <c r="F388" s="17">
        <f t="shared" si="67"/>
        <v>277436</v>
      </c>
      <c r="G388" s="17">
        <f t="shared" si="68"/>
        <v>-169890</v>
      </c>
      <c r="H388" s="17">
        <f t="shared" si="69"/>
        <v>4760</v>
      </c>
      <c r="I388" s="17">
        <f t="shared" si="70"/>
        <v>14639</v>
      </c>
      <c r="J388" s="32">
        <f t="shared" si="71"/>
        <v>57042</v>
      </c>
      <c r="K388" s="32">
        <f t="shared" si="72"/>
        <v>76441</v>
      </c>
      <c r="L388" s="32"/>
      <c r="M388" s="17">
        <f t="shared" si="73"/>
        <v>575</v>
      </c>
      <c r="N388" s="17">
        <f t="shared" si="74"/>
        <v>711</v>
      </c>
      <c r="O388" s="17">
        <f t="shared" si="75"/>
        <v>32490</v>
      </c>
      <c r="P388" s="17">
        <f t="shared" si="76"/>
        <v>33776</v>
      </c>
      <c r="Q388" s="17">
        <f t="shared" si="77"/>
        <v>50814</v>
      </c>
    </row>
    <row r="389" spans="1:17" s="18" customFormat="1" ht="25.05" customHeight="1" x14ac:dyDescent="0.3">
      <c r="A389" s="30">
        <v>83301</v>
      </c>
      <c r="B389" s="31" t="s">
        <v>429</v>
      </c>
      <c r="C389" s="46">
        <v>56710.51</v>
      </c>
      <c r="D389" s="15">
        <f t="shared" si="65"/>
        <v>1.4964716234409292E-3</v>
      </c>
      <c r="E389" s="17">
        <f t="shared" si="66"/>
        <v>48911</v>
      </c>
      <c r="F389" s="17">
        <f t="shared" si="67"/>
        <v>399486</v>
      </c>
      <c r="G389" s="17">
        <f t="shared" si="68"/>
        <v>-244629</v>
      </c>
      <c r="H389" s="17">
        <f t="shared" si="69"/>
        <v>6854</v>
      </c>
      <c r="I389" s="17">
        <f t="shared" si="70"/>
        <v>21080</v>
      </c>
      <c r="J389" s="32">
        <f t="shared" si="71"/>
        <v>82136</v>
      </c>
      <c r="K389" s="32">
        <f t="shared" si="72"/>
        <v>110070</v>
      </c>
      <c r="L389" s="32"/>
      <c r="M389" s="17">
        <f t="shared" si="73"/>
        <v>828</v>
      </c>
      <c r="N389" s="17">
        <f t="shared" si="74"/>
        <v>1024</v>
      </c>
      <c r="O389" s="17">
        <f t="shared" si="75"/>
        <v>46784</v>
      </c>
      <c r="P389" s="17">
        <f t="shared" si="76"/>
        <v>48636</v>
      </c>
      <c r="Q389" s="17">
        <f t="shared" si="77"/>
        <v>73167</v>
      </c>
    </row>
    <row r="390" spans="1:17" s="18" customFormat="1" ht="25.05" customHeight="1" x14ac:dyDescent="0.3">
      <c r="A390" s="30">
        <v>84201</v>
      </c>
      <c r="B390" s="31" t="s">
        <v>430</v>
      </c>
      <c r="C390" s="46">
        <v>100393.7</v>
      </c>
      <c r="D390" s="15">
        <f t="shared" si="65"/>
        <v>2.6491795475343388E-3</v>
      </c>
      <c r="E390" s="17">
        <f t="shared" si="66"/>
        <v>86585</v>
      </c>
      <c r="F390" s="17">
        <f t="shared" si="67"/>
        <v>707203</v>
      </c>
      <c r="G390" s="17">
        <f t="shared" si="68"/>
        <v>-433063</v>
      </c>
      <c r="H390" s="17">
        <f t="shared" si="69"/>
        <v>12133</v>
      </c>
      <c r="I390" s="17">
        <f t="shared" si="70"/>
        <v>37317</v>
      </c>
      <c r="J390" s="32">
        <f t="shared" si="71"/>
        <v>145404</v>
      </c>
      <c r="K390" s="32">
        <f t="shared" si="72"/>
        <v>194854</v>
      </c>
      <c r="L390" s="32"/>
      <c r="M390" s="17">
        <f t="shared" si="73"/>
        <v>1466</v>
      </c>
      <c r="N390" s="17">
        <f t="shared" si="74"/>
        <v>1813</v>
      </c>
      <c r="O390" s="17">
        <f t="shared" si="75"/>
        <v>82820</v>
      </c>
      <c r="P390" s="17">
        <f t="shared" si="76"/>
        <v>86099</v>
      </c>
      <c r="Q390" s="17">
        <f t="shared" si="77"/>
        <v>129527</v>
      </c>
    </row>
    <row r="391" spans="1:17" s="18" customFormat="1" ht="25.05" customHeight="1" x14ac:dyDescent="0.3">
      <c r="A391" s="30">
        <v>84301</v>
      </c>
      <c r="B391" s="31" t="s">
        <v>431</v>
      </c>
      <c r="C391" s="46">
        <v>27785.59</v>
      </c>
      <c r="D391" s="15">
        <f t="shared" si="65"/>
        <v>7.3320354508474783E-4</v>
      </c>
      <c r="E391" s="17">
        <f t="shared" si="66"/>
        <v>23964</v>
      </c>
      <c r="F391" s="17">
        <f t="shared" si="67"/>
        <v>195730</v>
      </c>
      <c r="G391" s="17">
        <f t="shared" si="68"/>
        <v>-119857</v>
      </c>
      <c r="H391" s="17">
        <f t="shared" si="69"/>
        <v>3358</v>
      </c>
      <c r="I391" s="17">
        <f t="shared" si="70"/>
        <v>10328</v>
      </c>
      <c r="J391" s="32">
        <f t="shared" si="71"/>
        <v>40243</v>
      </c>
      <c r="K391" s="32">
        <f t="shared" si="72"/>
        <v>53929</v>
      </c>
      <c r="L391" s="32"/>
      <c r="M391" s="17">
        <f t="shared" si="73"/>
        <v>406</v>
      </c>
      <c r="N391" s="17">
        <f t="shared" si="74"/>
        <v>502</v>
      </c>
      <c r="O391" s="17">
        <f t="shared" si="75"/>
        <v>22922</v>
      </c>
      <c r="P391" s="17">
        <f t="shared" si="76"/>
        <v>23830</v>
      </c>
      <c r="Q391" s="17">
        <f t="shared" si="77"/>
        <v>35849</v>
      </c>
    </row>
    <row r="392" spans="1:17" s="18" customFormat="1" ht="25.05" customHeight="1" x14ac:dyDescent="0.3">
      <c r="A392" s="30">
        <v>84303</v>
      </c>
      <c r="B392" s="31" t="s">
        <v>432</v>
      </c>
      <c r="C392" s="46">
        <v>38541.919999999998</v>
      </c>
      <c r="D392" s="15">
        <f t="shared" si="65"/>
        <v>1.0170405731306316E-3</v>
      </c>
      <c r="E392" s="17">
        <f t="shared" si="66"/>
        <v>33241</v>
      </c>
      <c r="F392" s="17">
        <f t="shared" si="67"/>
        <v>271501</v>
      </c>
      <c r="G392" s="17">
        <f t="shared" si="68"/>
        <v>-166256</v>
      </c>
      <c r="H392" s="17">
        <f t="shared" si="69"/>
        <v>4658</v>
      </c>
      <c r="I392" s="17">
        <f t="shared" si="70"/>
        <v>14326</v>
      </c>
      <c r="J392" s="32">
        <f t="shared" si="71"/>
        <v>55822</v>
      </c>
      <c r="K392" s="32">
        <f t="shared" si="72"/>
        <v>74806</v>
      </c>
      <c r="L392" s="32"/>
      <c r="M392" s="17">
        <f t="shared" si="73"/>
        <v>563</v>
      </c>
      <c r="N392" s="17">
        <f t="shared" si="74"/>
        <v>696</v>
      </c>
      <c r="O392" s="17">
        <f t="shared" si="75"/>
        <v>31795</v>
      </c>
      <c r="P392" s="17">
        <f t="shared" si="76"/>
        <v>33054</v>
      </c>
      <c r="Q392" s="17">
        <f t="shared" si="77"/>
        <v>49726</v>
      </c>
    </row>
    <row r="393" spans="1:17" s="18" customFormat="1" ht="25.05" customHeight="1" x14ac:dyDescent="0.3">
      <c r="A393" s="30">
        <v>84304</v>
      </c>
      <c r="B393" s="31" t="s">
        <v>433</v>
      </c>
      <c r="C393" s="46">
        <v>58007.17</v>
      </c>
      <c r="D393" s="15">
        <f t="shared" si="65"/>
        <v>1.5306877660086985E-3</v>
      </c>
      <c r="E393" s="17">
        <f t="shared" si="66"/>
        <v>50029</v>
      </c>
      <c r="F393" s="17">
        <f t="shared" si="67"/>
        <v>408620</v>
      </c>
      <c r="G393" s="17">
        <f t="shared" si="68"/>
        <v>-250222</v>
      </c>
      <c r="H393" s="17">
        <f t="shared" si="69"/>
        <v>7011</v>
      </c>
      <c r="I393" s="17">
        <f t="shared" si="70"/>
        <v>21562</v>
      </c>
      <c r="J393" s="32">
        <f t="shared" si="71"/>
        <v>84014</v>
      </c>
      <c r="K393" s="32">
        <f t="shared" si="72"/>
        <v>112587</v>
      </c>
      <c r="L393" s="32"/>
      <c r="M393" s="17">
        <f t="shared" si="73"/>
        <v>847</v>
      </c>
      <c r="N393" s="17">
        <f t="shared" si="74"/>
        <v>1047</v>
      </c>
      <c r="O393" s="17">
        <f t="shared" si="75"/>
        <v>47853</v>
      </c>
      <c r="P393" s="17">
        <f t="shared" si="76"/>
        <v>49747</v>
      </c>
      <c r="Q393" s="17">
        <f t="shared" si="77"/>
        <v>74840</v>
      </c>
    </row>
    <row r="394" spans="1:17" s="18" customFormat="1" ht="25.05" customHeight="1" x14ac:dyDescent="0.3">
      <c r="A394" s="30">
        <v>84307</v>
      </c>
      <c r="B394" s="31" t="s">
        <v>434</v>
      </c>
      <c r="C394" s="46">
        <v>45837.52</v>
      </c>
      <c r="D394" s="15">
        <f t="shared" si="65"/>
        <v>1.2095561822474538E-3</v>
      </c>
      <c r="E394" s="17">
        <f t="shared" si="66"/>
        <v>39533</v>
      </c>
      <c r="F394" s="17">
        <f t="shared" si="67"/>
        <v>322893</v>
      </c>
      <c r="G394" s="17">
        <f t="shared" si="68"/>
        <v>-197727</v>
      </c>
      <c r="H394" s="17">
        <f t="shared" si="69"/>
        <v>5540</v>
      </c>
      <c r="I394" s="17">
        <f t="shared" si="70"/>
        <v>17038</v>
      </c>
      <c r="J394" s="32">
        <f t="shared" si="71"/>
        <v>66388</v>
      </c>
      <c r="K394" s="32">
        <f t="shared" si="72"/>
        <v>88966</v>
      </c>
      <c r="L394" s="32"/>
      <c r="M394" s="17">
        <f t="shared" si="73"/>
        <v>669</v>
      </c>
      <c r="N394" s="17">
        <f t="shared" si="74"/>
        <v>828</v>
      </c>
      <c r="O394" s="17">
        <f t="shared" si="75"/>
        <v>37814</v>
      </c>
      <c r="P394" s="17">
        <f t="shared" si="76"/>
        <v>39311</v>
      </c>
      <c r="Q394" s="17">
        <f t="shared" si="77"/>
        <v>59139</v>
      </c>
    </row>
    <row r="395" spans="1:17" s="18" customFormat="1" ht="25.05" customHeight="1" x14ac:dyDescent="0.3">
      <c r="A395" s="30">
        <v>84320</v>
      </c>
      <c r="B395" s="31" t="s">
        <v>435</v>
      </c>
      <c r="C395" s="46">
        <v>28049.82</v>
      </c>
      <c r="D395" s="15">
        <f t="shared" si="65"/>
        <v>7.4017602156330176E-4</v>
      </c>
      <c r="E395" s="17">
        <f t="shared" si="66"/>
        <v>24192</v>
      </c>
      <c r="F395" s="17">
        <f t="shared" si="67"/>
        <v>197591</v>
      </c>
      <c r="G395" s="17">
        <f t="shared" si="68"/>
        <v>-120997</v>
      </c>
      <c r="H395" s="17">
        <f t="shared" si="69"/>
        <v>3390</v>
      </c>
      <c r="I395" s="17">
        <f t="shared" si="70"/>
        <v>10426</v>
      </c>
      <c r="J395" s="32">
        <f t="shared" si="71"/>
        <v>40626</v>
      </c>
      <c r="K395" s="32">
        <f t="shared" si="72"/>
        <v>54442</v>
      </c>
      <c r="L395" s="32"/>
      <c r="M395" s="17">
        <f t="shared" si="73"/>
        <v>410</v>
      </c>
      <c r="N395" s="17">
        <f t="shared" si="74"/>
        <v>506</v>
      </c>
      <c r="O395" s="17">
        <f t="shared" si="75"/>
        <v>23140</v>
      </c>
      <c r="P395" s="17">
        <f t="shared" si="76"/>
        <v>24056</v>
      </c>
      <c r="Q395" s="17">
        <f t="shared" si="77"/>
        <v>36190</v>
      </c>
    </row>
    <row r="396" spans="1:17" s="18" customFormat="1" ht="25.05" customHeight="1" x14ac:dyDescent="0.3">
      <c r="A396" s="30">
        <v>85001</v>
      </c>
      <c r="B396" s="31" t="s">
        <v>499</v>
      </c>
      <c r="C396" s="46">
        <v>103581.62</v>
      </c>
      <c r="D396" s="15">
        <f t="shared" ref="D396:D453" si="78">+C396/$C$9</f>
        <v>2.7333020817488928E-3</v>
      </c>
      <c r="E396" s="17">
        <f t="shared" ref="E396:E453" si="79">ROUND(D396*$E$9,0)</f>
        <v>89335</v>
      </c>
      <c r="F396" s="17">
        <f t="shared" ref="F396:F453" si="80">ROUND(D396*$F$9,0)</f>
        <v>729660</v>
      </c>
      <c r="G396" s="17">
        <f t="shared" ref="G396:G453" si="81">ROUND(D396*$G$9,0)</f>
        <v>-446814</v>
      </c>
      <c r="H396" s="17">
        <f t="shared" ref="H396:H453" si="82">ROUND(D396*$H$9,0)</f>
        <v>12519</v>
      </c>
      <c r="I396" s="17">
        <f t="shared" ref="I396:I453" si="83">ROUND(D396*$I$9,0)</f>
        <v>38502</v>
      </c>
      <c r="J396" s="32">
        <f t="shared" ref="J396:J453" si="84">ROUND(D396*$J$9,0)</f>
        <v>150021</v>
      </c>
      <c r="K396" s="32">
        <f t="shared" ref="K396:K453" si="85">ROUND(SUM(H396:J396),0)</f>
        <v>201042</v>
      </c>
      <c r="L396" s="32"/>
      <c r="M396" s="17">
        <f t="shared" ref="M396:M453" si="86">ROUND(D396*$M$9,0)</f>
        <v>1512</v>
      </c>
      <c r="N396" s="17">
        <f t="shared" ref="N396:N453" si="87">ROUND(D396*$N$9,0)</f>
        <v>1870</v>
      </c>
      <c r="O396" s="17">
        <f t="shared" ref="O396:O453" si="88">ROUND(D396*$O$9,0)</f>
        <v>85450</v>
      </c>
      <c r="P396" s="17">
        <f t="shared" ref="P396:P453" si="89">ROUND(SUM(M396:O396),0)</f>
        <v>88832</v>
      </c>
      <c r="Q396" s="17">
        <f t="shared" ref="Q396:Q453" si="90">ROUND(D396*$Q$9,0)</f>
        <v>133640</v>
      </c>
    </row>
    <row r="397" spans="1:17" s="18" customFormat="1" ht="25.05" customHeight="1" x14ac:dyDescent="0.3">
      <c r="A397" s="30">
        <v>85101</v>
      </c>
      <c r="B397" s="31" t="s">
        <v>436</v>
      </c>
      <c r="C397" s="46">
        <v>766182.02</v>
      </c>
      <c r="D397" s="15">
        <f t="shared" si="78"/>
        <v>2.021793934352998E-2</v>
      </c>
      <c r="E397" s="17">
        <f t="shared" si="79"/>
        <v>660801</v>
      </c>
      <c r="F397" s="17">
        <f t="shared" si="80"/>
        <v>5397217</v>
      </c>
      <c r="G397" s="17">
        <f>ROUND(D397*$G$9,0)+1</f>
        <v>-3305036</v>
      </c>
      <c r="H397" s="17">
        <f>ROUND(D397*$H$9,0)-1</f>
        <v>92598</v>
      </c>
      <c r="I397" s="17">
        <f t="shared" si="83"/>
        <v>284795</v>
      </c>
      <c r="J397" s="32">
        <f t="shared" si="84"/>
        <v>1109689</v>
      </c>
      <c r="K397" s="32">
        <f t="shared" si="85"/>
        <v>1487082</v>
      </c>
      <c r="L397" s="32"/>
      <c r="M397" s="17">
        <f t="shared" si="86"/>
        <v>11186</v>
      </c>
      <c r="N397" s="17">
        <f t="shared" si="87"/>
        <v>13834</v>
      </c>
      <c r="O397" s="17">
        <f t="shared" si="88"/>
        <v>632067</v>
      </c>
      <c r="P397" s="17">
        <f t="shared" si="89"/>
        <v>657087</v>
      </c>
      <c r="Q397" s="17">
        <f>ROUND(D397*$Q$9,0)-1</f>
        <v>988521</v>
      </c>
    </row>
    <row r="398" spans="1:17" s="18" customFormat="1" ht="25.05" customHeight="1" x14ac:dyDescent="0.3">
      <c r="A398" s="30">
        <v>85201</v>
      </c>
      <c r="B398" s="31" t="s">
        <v>437</v>
      </c>
      <c r="C398" s="46">
        <v>231832.72</v>
      </c>
      <c r="D398" s="15">
        <f t="shared" si="78"/>
        <v>6.1175800899185414E-3</v>
      </c>
      <c r="E398" s="17">
        <f t="shared" si="79"/>
        <v>199946</v>
      </c>
      <c r="F398" s="17">
        <f t="shared" si="80"/>
        <v>1633100</v>
      </c>
      <c r="G398" s="17">
        <f t="shared" si="81"/>
        <v>-1000044</v>
      </c>
      <c r="H398" s="17">
        <f t="shared" si="82"/>
        <v>28019</v>
      </c>
      <c r="I398" s="17">
        <f t="shared" si="83"/>
        <v>86174</v>
      </c>
      <c r="J398" s="32">
        <f t="shared" si="84"/>
        <v>335772</v>
      </c>
      <c r="K398" s="32">
        <f t="shared" si="85"/>
        <v>449965</v>
      </c>
      <c r="L398" s="32"/>
      <c r="M398" s="17">
        <f t="shared" si="86"/>
        <v>3385</v>
      </c>
      <c r="N398" s="17">
        <f t="shared" si="87"/>
        <v>4186</v>
      </c>
      <c r="O398" s="17">
        <f t="shared" si="88"/>
        <v>191252</v>
      </c>
      <c r="P398" s="17">
        <f t="shared" si="89"/>
        <v>198823</v>
      </c>
      <c r="Q398" s="17">
        <f t="shared" si="90"/>
        <v>299109</v>
      </c>
    </row>
    <row r="399" spans="1:17" s="18" customFormat="1" ht="25.05" customHeight="1" x14ac:dyDescent="0.3">
      <c r="A399" s="30">
        <v>85204</v>
      </c>
      <c r="B399" s="31" t="s">
        <v>438</v>
      </c>
      <c r="C399" s="46">
        <v>47936.5</v>
      </c>
      <c r="D399" s="15">
        <f t="shared" si="78"/>
        <v>1.2649438697884413E-3</v>
      </c>
      <c r="E399" s="17">
        <f t="shared" si="79"/>
        <v>41343</v>
      </c>
      <c r="F399" s="17">
        <f t="shared" si="80"/>
        <v>337679</v>
      </c>
      <c r="G399" s="17">
        <f t="shared" si="81"/>
        <v>-206781</v>
      </c>
      <c r="H399" s="17">
        <f t="shared" si="82"/>
        <v>5793</v>
      </c>
      <c r="I399" s="17">
        <f t="shared" si="83"/>
        <v>17818</v>
      </c>
      <c r="J399" s="32">
        <f t="shared" si="84"/>
        <v>69428</v>
      </c>
      <c r="K399" s="32">
        <f t="shared" si="85"/>
        <v>93039</v>
      </c>
      <c r="L399" s="32"/>
      <c r="M399" s="17">
        <f t="shared" si="86"/>
        <v>700</v>
      </c>
      <c r="N399" s="17">
        <f t="shared" si="87"/>
        <v>866</v>
      </c>
      <c r="O399" s="17">
        <f t="shared" si="88"/>
        <v>39546</v>
      </c>
      <c r="P399" s="17">
        <f t="shared" si="89"/>
        <v>41112</v>
      </c>
      <c r="Q399" s="17">
        <f t="shared" si="90"/>
        <v>61847</v>
      </c>
    </row>
    <row r="400" spans="1:17" s="18" customFormat="1" ht="25.05" customHeight="1" x14ac:dyDescent="0.3">
      <c r="A400" s="30">
        <v>85301</v>
      </c>
      <c r="B400" s="31" t="s">
        <v>439</v>
      </c>
      <c r="C400" s="46">
        <v>40758.11</v>
      </c>
      <c r="D400" s="15">
        <f t="shared" si="78"/>
        <v>1.075521187167669E-3</v>
      </c>
      <c r="E400" s="17">
        <f t="shared" si="79"/>
        <v>35152</v>
      </c>
      <c r="F400" s="17">
        <f t="shared" si="80"/>
        <v>287112</v>
      </c>
      <c r="G400" s="17">
        <f t="shared" si="81"/>
        <v>-175816</v>
      </c>
      <c r="H400" s="17">
        <f t="shared" si="82"/>
        <v>4926</v>
      </c>
      <c r="I400" s="17">
        <f t="shared" si="83"/>
        <v>15150</v>
      </c>
      <c r="J400" s="32">
        <f t="shared" si="84"/>
        <v>59031</v>
      </c>
      <c r="K400" s="32">
        <f t="shared" si="85"/>
        <v>79107</v>
      </c>
      <c r="L400" s="32"/>
      <c r="M400" s="17">
        <f t="shared" si="86"/>
        <v>595</v>
      </c>
      <c r="N400" s="17">
        <f t="shared" si="87"/>
        <v>736</v>
      </c>
      <c r="O400" s="17">
        <f t="shared" si="88"/>
        <v>33624</v>
      </c>
      <c r="P400" s="17">
        <f t="shared" si="89"/>
        <v>34955</v>
      </c>
      <c r="Q400" s="17">
        <f t="shared" si="90"/>
        <v>52586</v>
      </c>
    </row>
    <row r="401" spans="1:17" s="18" customFormat="1" ht="25.05" customHeight="1" x14ac:dyDescent="0.3">
      <c r="A401" s="30">
        <v>85305</v>
      </c>
      <c r="B401" s="31" t="s">
        <v>440</v>
      </c>
      <c r="C401" s="46">
        <v>34950.379999999997</v>
      </c>
      <c r="D401" s="15">
        <f t="shared" si="78"/>
        <v>9.222673521799993E-4</v>
      </c>
      <c r="E401" s="17">
        <f t="shared" si="79"/>
        <v>30143</v>
      </c>
      <c r="F401" s="17">
        <f t="shared" si="80"/>
        <v>246201</v>
      </c>
      <c r="G401" s="17">
        <f t="shared" si="81"/>
        <v>-150764</v>
      </c>
      <c r="H401" s="17">
        <f t="shared" si="82"/>
        <v>4224</v>
      </c>
      <c r="I401" s="17">
        <f t="shared" si="83"/>
        <v>12991</v>
      </c>
      <c r="J401" s="32">
        <f t="shared" si="84"/>
        <v>50620</v>
      </c>
      <c r="K401" s="32">
        <f t="shared" si="85"/>
        <v>67835</v>
      </c>
      <c r="L401" s="32"/>
      <c r="M401" s="17">
        <f t="shared" si="86"/>
        <v>510</v>
      </c>
      <c r="N401" s="17">
        <f t="shared" si="87"/>
        <v>631</v>
      </c>
      <c r="O401" s="17">
        <f t="shared" si="88"/>
        <v>28833</v>
      </c>
      <c r="P401" s="17">
        <f t="shared" si="89"/>
        <v>29974</v>
      </c>
      <c r="Q401" s="17">
        <f t="shared" si="90"/>
        <v>45093</v>
      </c>
    </row>
    <row r="402" spans="1:17" s="18" customFormat="1" ht="25.05" customHeight="1" x14ac:dyDescent="0.3">
      <c r="A402" s="30">
        <v>85318</v>
      </c>
      <c r="B402" s="31" t="s">
        <v>441</v>
      </c>
      <c r="C402" s="46">
        <v>72006.33</v>
      </c>
      <c r="D402" s="15">
        <f t="shared" si="78"/>
        <v>1.900096288203426E-3</v>
      </c>
      <c r="E402" s="17">
        <f t="shared" si="79"/>
        <v>62103</v>
      </c>
      <c r="F402" s="17">
        <f t="shared" si="80"/>
        <v>507234</v>
      </c>
      <c r="G402" s="17">
        <f t="shared" si="81"/>
        <v>-310610</v>
      </c>
      <c r="H402" s="17">
        <f t="shared" si="82"/>
        <v>8703</v>
      </c>
      <c r="I402" s="17">
        <f t="shared" si="83"/>
        <v>26765</v>
      </c>
      <c r="J402" s="32">
        <f t="shared" si="84"/>
        <v>104289</v>
      </c>
      <c r="K402" s="32">
        <f t="shared" si="85"/>
        <v>139757</v>
      </c>
      <c r="L402" s="32"/>
      <c r="M402" s="17">
        <f t="shared" si="86"/>
        <v>1051</v>
      </c>
      <c r="N402" s="17">
        <f t="shared" si="87"/>
        <v>1300</v>
      </c>
      <c r="O402" s="17">
        <f t="shared" si="88"/>
        <v>59402</v>
      </c>
      <c r="P402" s="17">
        <f t="shared" si="89"/>
        <v>61753</v>
      </c>
      <c r="Q402" s="17">
        <f t="shared" si="90"/>
        <v>92902</v>
      </c>
    </row>
    <row r="403" spans="1:17" s="18" customFormat="1" ht="25.05" customHeight="1" x14ac:dyDescent="0.3">
      <c r="A403" s="30">
        <v>85322</v>
      </c>
      <c r="B403" s="31" t="s">
        <v>442</v>
      </c>
      <c r="C403" s="46">
        <v>1465.4</v>
      </c>
      <c r="D403" s="15">
        <f t="shared" si="78"/>
        <v>3.8668837874854903E-5</v>
      </c>
      <c r="E403" s="17">
        <f t="shared" si="79"/>
        <v>1264</v>
      </c>
      <c r="F403" s="17">
        <f t="shared" si="80"/>
        <v>10323</v>
      </c>
      <c r="G403" s="17">
        <f t="shared" si="81"/>
        <v>-6321</v>
      </c>
      <c r="H403" s="17">
        <f t="shared" si="82"/>
        <v>177</v>
      </c>
      <c r="I403" s="17">
        <f t="shared" si="83"/>
        <v>545</v>
      </c>
      <c r="J403" s="32">
        <f t="shared" si="84"/>
        <v>2122</v>
      </c>
      <c r="K403" s="32">
        <f t="shared" si="85"/>
        <v>2844</v>
      </c>
      <c r="L403" s="32"/>
      <c r="M403" s="17">
        <f t="shared" si="86"/>
        <v>21</v>
      </c>
      <c r="N403" s="17">
        <f t="shared" si="87"/>
        <v>26</v>
      </c>
      <c r="O403" s="17">
        <f t="shared" si="88"/>
        <v>1209</v>
      </c>
      <c r="P403" s="17">
        <f t="shared" si="89"/>
        <v>1256</v>
      </c>
      <c r="Q403" s="17">
        <f t="shared" si="90"/>
        <v>1891</v>
      </c>
    </row>
    <row r="404" spans="1:17" s="18" customFormat="1" ht="25.05" customHeight="1" x14ac:dyDescent="0.3">
      <c r="A404" s="30">
        <v>85327</v>
      </c>
      <c r="B404" s="31" t="s">
        <v>443</v>
      </c>
      <c r="C404" s="46">
        <v>165562.4</v>
      </c>
      <c r="D404" s="15">
        <f t="shared" si="78"/>
        <v>4.3688450960637885E-3</v>
      </c>
      <c r="E404" s="17">
        <f t="shared" si="79"/>
        <v>142791</v>
      </c>
      <c r="F404" s="17">
        <f t="shared" si="80"/>
        <v>1166271</v>
      </c>
      <c r="G404" s="17">
        <f t="shared" si="81"/>
        <v>-714177</v>
      </c>
      <c r="H404" s="17">
        <f t="shared" si="82"/>
        <v>20009</v>
      </c>
      <c r="I404" s="17">
        <f t="shared" si="83"/>
        <v>61541</v>
      </c>
      <c r="J404" s="32">
        <f t="shared" si="84"/>
        <v>239790</v>
      </c>
      <c r="K404" s="32">
        <f t="shared" si="85"/>
        <v>321340</v>
      </c>
      <c r="L404" s="32"/>
      <c r="M404" s="17">
        <f t="shared" si="86"/>
        <v>2417</v>
      </c>
      <c r="N404" s="17">
        <f t="shared" si="87"/>
        <v>2989</v>
      </c>
      <c r="O404" s="17">
        <f t="shared" si="88"/>
        <v>136582</v>
      </c>
      <c r="P404" s="17">
        <f t="shared" si="89"/>
        <v>141988</v>
      </c>
      <c r="Q404" s="17">
        <f t="shared" si="90"/>
        <v>213607</v>
      </c>
    </row>
    <row r="405" spans="1:17" s="18" customFormat="1" ht="25.05" customHeight="1" x14ac:dyDescent="0.3">
      <c r="A405" s="30">
        <v>86201</v>
      </c>
      <c r="B405" s="31" t="s">
        <v>444</v>
      </c>
      <c r="C405" s="46">
        <v>34261.599999999999</v>
      </c>
      <c r="D405" s="15">
        <f t="shared" si="78"/>
        <v>9.0409189008675342E-4</v>
      </c>
      <c r="E405" s="17">
        <f t="shared" si="79"/>
        <v>29549</v>
      </c>
      <c r="F405" s="17">
        <f t="shared" si="80"/>
        <v>241349</v>
      </c>
      <c r="G405" s="17">
        <f t="shared" si="81"/>
        <v>-147792</v>
      </c>
      <c r="H405" s="17">
        <f t="shared" si="82"/>
        <v>4141</v>
      </c>
      <c r="I405" s="17">
        <f t="shared" si="83"/>
        <v>12735</v>
      </c>
      <c r="J405" s="32">
        <f t="shared" si="84"/>
        <v>49622</v>
      </c>
      <c r="K405" s="32">
        <f t="shared" si="85"/>
        <v>66498</v>
      </c>
      <c r="L405" s="32"/>
      <c r="M405" s="17">
        <f t="shared" si="86"/>
        <v>500</v>
      </c>
      <c r="N405" s="17">
        <f t="shared" si="87"/>
        <v>619</v>
      </c>
      <c r="O405" s="17">
        <f t="shared" si="88"/>
        <v>28264</v>
      </c>
      <c r="P405" s="17">
        <f t="shared" si="89"/>
        <v>29383</v>
      </c>
      <c r="Q405" s="17">
        <f t="shared" si="90"/>
        <v>44204</v>
      </c>
    </row>
    <row r="406" spans="1:17" s="18" customFormat="1" ht="25.05" customHeight="1" x14ac:dyDescent="0.3">
      <c r="A406" s="30">
        <v>86301</v>
      </c>
      <c r="B406" s="31" t="s">
        <v>445</v>
      </c>
      <c r="C406" s="46">
        <v>42031.43</v>
      </c>
      <c r="D406" s="15">
        <f t="shared" si="78"/>
        <v>1.1091214360026698E-3</v>
      </c>
      <c r="E406" s="17">
        <f t="shared" si="79"/>
        <v>36250</v>
      </c>
      <c r="F406" s="17">
        <f t="shared" si="80"/>
        <v>296082</v>
      </c>
      <c r="G406" s="17">
        <f t="shared" si="81"/>
        <v>-181309</v>
      </c>
      <c r="H406" s="17">
        <f t="shared" si="82"/>
        <v>5080</v>
      </c>
      <c r="I406" s="17">
        <f t="shared" si="83"/>
        <v>15623</v>
      </c>
      <c r="J406" s="32">
        <f t="shared" si="84"/>
        <v>60876</v>
      </c>
      <c r="K406" s="32">
        <f t="shared" si="85"/>
        <v>81579</v>
      </c>
      <c r="L406" s="32"/>
      <c r="M406" s="17">
        <f t="shared" si="86"/>
        <v>614</v>
      </c>
      <c r="N406" s="17">
        <f t="shared" si="87"/>
        <v>759</v>
      </c>
      <c r="O406" s="17">
        <f t="shared" si="88"/>
        <v>34674</v>
      </c>
      <c r="P406" s="17">
        <f t="shared" si="89"/>
        <v>36047</v>
      </c>
      <c r="Q406" s="17">
        <f t="shared" si="90"/>
        <v>54229</v>
      </c>
    </row>
    <row r="407" spans="1:17" s="18" customFormat="1" ht="25.05" customHeight="1" x14ac:dyDescent="0.3">
      <c r="A407" s="30">
        <v>86302</v>
      </c>
      <c r="B407" s="31" t="s">
        <v>446</v>
      </c>
      <c r="C407" s="46">
        <v>3864.51</v>
      </c>
      <c r="D407" s="15">
        <f t="shared" si="78"/>
        <v>1.019763277301457E-4</v>
      </c>
      <c r="E407" s="17">
        <f t="shared" si="79"/>
        <v>3333</v>
      </c>
      <c r="F407" s="17">
        <f t="shared" si="80"/>
        <v>27223</v>
      </c>
      <c r="G407" s="17">
        <f t="shared" si="81"/>
        <v>-16670</v>
      </c>
      <c r="H407" s="17">
        <f t="shared" si="82"/>
        <v>467</v>
      </c>
      <c r="I407" s="17">
        <f t="shared" si="83"/>
        <v>1436</v>
      </c>
      <c r="J407" s="32">
        <f t="shared" si="84"/>
        <v>5597</v>
      </c>
      <c r="K407" s="32">
        <f t="shared" si="85"/>
        <v>7500</v>
      </c>
      <c r="L407" s="32"/>
      <c r="M407" s="17">
        <f t="shared" si="86"/>
        <v>56</v>
      </c>
      <c r="N407" s="17">
        <f t="shared" si="87"/>
        <v>70</v>
      </c>
      <c r="O407" s="17">
        <f t="shared" si="88"/>
        <v>3188</v>
      </c>
      <c r="P407" s="17">
        <f t="shared" si="89"/>
        <v>3314</v>
      </c>
      <c r="Q407" s="17">
        <f t="shared" si="90"/>
        <v>4986</v>
      </c>
    </row>
    <row r="408" spans="1:17" s="18" customFormat="1" ht="25.05" customHeight="1" x14ac:dyDescent="0.3">
      <c r="A408" s="30">
        <v>86303</v>
      </c>
      <c r="B408" s="31" t="s">
        <v>447</v>
      </c>
      <c r="C408" s="46">
        <v>15076.61</v>
      </c>
      <c r="D408" s="15">
        <f t="shared" si="78"/>
        <v>3.9784017182504172E-4</v>
      </c>
      <c r="E408" s="17">
        <f t="shared" si="79"/>
        <v>13003</v>
      </c>
      <c r="F408" s="17">
        <f t="shared" si="80"/>
        <v>106204</v>
      </c>
      <c r="G408" s="17">
        <f t="shared" si="81"/>
        <v>-65035</v>
      </c>
      <c r="H408" s="17">
        <f t="shared" si="82"/>
        <v>1822</v>
      </c>
      <c r="I408" s="17">
        <f t="shared" si="83"/>
        <v>5604</v>
      </c>
      <c r="J408" s="32">
        <f t="shared" si="84"/>
        <v>21836</v>
      </c>
      <c r="K408" s="32">
        <f t="shared" si="85"/>
        <v>29262</v>
      </c>
      <c r="L408" s="32"/>
      <c r="M408" s="17">
        <f t="shared" si="86"/>
        <v>220</v>
      </c>
      <c r="N408" s="17">
        <f t="shared" si="87"/>
        <v>272</v>
      </c>
      <c r="O408" s="17">
        <f t="shared" si="88"/>
        <v>12438</v>
      </c>
      <c r="P408" s="17">
        <f t="shared" si="89"/>
        <v>12930</v>
      </c>
      <c r="Q408" s="17">
        <f t="shared" si="90"/>
        <v>19452</v>
      </c>
    </row>
    <row r="409" spans="1:17" s="18" customFormat="1" ht="25.05" customHeight="1" x14ac:dyDescent="0.3">
      <c r="A409" s="30">
        <v>86306</v>
      </c>
      <c r="B409" s="31" t="s">
        <v>448</v>
      </c>
      <c r="C409" s="46">
        <v>26947.4</v>
      </c>
      <c r="D409" s="15">
        <f t="shared" si="78"/>
        <v>7.1108546591296909E-4</v>
      </c>
      <c r="E409" s="17">
        <f t="shared" si="79"/>
        <v>23241</v>
      </c>
      <c r="F409" s="17">
        <f t="shared" si="80"/>
        <v>189826</v>
      </c>
      <c r="G409" s="17">
        <f t="shared" si="81"/>
        <v>-116241</v>
      </c>
      <c r="H409" s="17">
        <f t="shared" si="82"/>
        <v>3257</v>
      </c>
      <c r="I409" s="17">
        <f t="shared" si="83"/>
        <v>10017</v>
      </c>
      <c r="J409" s="32">
        <f t="shared" si="84"/>
        <v>39029</v>
      </c>
      <c r="K409" s="32">
        <f t="shared" si="85"/>
        <v>52303</v>
      </c>
      <c r="L409" s="32"/>
      <c r="M409" s="17">
        <f t="shared" si="86"/>
        <v>393</v>
      </c>
      <c r="N409" s="17">
        <f t="shared" si="87"/>
        <v>487</v>
      </c>
      <c r="O409" s="17">
        <f t="shared" si="88"/>
        <v>22230</v>
      </c>
      <c r="P409" s="17">
        <f t="shared" si="89"/>
        <v>23110</v>
      </c>
      <c r="Q409" s="17">
        <f t="shared" si="90"/>
        <v>34767</v>
      </c>
    </row>
    <row r="410" spans="1:17" s="18" customFormat="1" ht="25.05" customHeight="1" x14ac:dyDescent="0.3">
      <c r="A410" s="30">
        <v>86308</v>
      </c>
      <c r="B410" s="31" t="s">
        <v>449</v>
      </c>
      <c r="C410" s="46">
        <v>34366.800000000003</v>
      </c>
      <c r="D410" s="15">
        <f t="shared" si="78"/>
        <v>9.0686789782828134E-4</v>
      </c>
      <c r="E410" s="17">
        <f t="shared" si="79"/>
        <v>29640</v>
      </c>
      <c r="F410" s="17">
        <f t="shared" si="80"/>
        <v>242090</v>
      </c>
      <c r="G410" s="17">
        <f t="shared" si="81"/>
        <v>-148246</v>
      </c>
      <c r="H410" s="17">
        <f t="shared" si="82"/>
        <v>4153</v>
      </c>
      <c r="I410" s="17">
        <f t="shared" si="83"/>
        <v>12774</v>
      </c>
      <c r="J410" s="32">
        <f t="shared" si="84"/>
        <v>49775</v>
      </c>
      <c r="K410" s="32">
        <f t="shared" si="85"/>
        <v>66702</v>
      </c>
      <c r="L410" s="32"/>
      <c r="M410" s="17">
        <f t="shared" si="86"/>
        <v>502</v>
      </c>
      <c r="N410" s="17">
        <f t="shared" si="87"/>
        <v>621</v>
      </c>
      <c r="O410" s="17">
        <f t="shared" si="88"/>
        <v>28351</v>
      </c>
      <c r="P410" s="17">
        <f t="shared" si="89"/>
        <v>29474</v>
      </c>
      <c r="Q410" s="17">
        <f t="shared" si="90"/>
        <v>44340</v>
      </c>
    </row>
    <row r="411" spans="1:17" s="18" customFormat="1" ht="25.05" customHeight="1" x14ac:dyDescent="0.3">
      <c r="A411" s="30">
        <v>87201</v>
      </c>
      <c r="B411" s="31" t="s">
        <v>450</v>
      </c>
      <c r="C411" s="46">
        <v>32465.85</v>
      </c>
      <c r="D411" s="15">
        <f t="shared" si="78"/>
        <v>8.5670580736956316E-4</v>
      </c>
      <c r="E411" s="17">
        <f t="shared" si="79"/>
        <v>28000</v>
      </c>
      <c r="F411" s="17">
        <f t="shared" si="80"/>
        <v>228699</v>
      </c>
      <c r="G411" s="17">
        <f t="shared" si="81"/>
        <v>-140046</v>
      </c>
      <c r="H411" s="17">
        <f t="shared" si="82"/>
        <v>3924</v>
      </c>
      <c r="I411" s="17">
        <f t="shared" si="83"/>
        <v>12068</v>
      </c>
      <c r="J411" s="32">
        <f t="shared" si="84"/>
        <v>47021</v>
      </c>
      <c r="K411" s="32">
        <f t="shared" si="85"/>
        <v>63013</v>
      </c>
      <c r="L411" s="32"/>
      <c r="M411" s="17">
        <f t="shared" si="86"/>
        <v>474</v>
      </c>
      <c r="N411" s="17">
        <f t="shared" si="87"/>
        <v>586</v>
      </c>
      <c r="O411" s="17">
        <f t="shared" si="88"/>
        <v>26783</v>
      </c>
      <c r="P411" s="17">
        <f t="shared" si="89"/>
        <v>27843</v>
      </c>
      <c r="Q411" s="17">
        <f t="shared" si="90"/>
        <v>41887</v>
      </c>
    </row>
    <row r="412" spans="1:17" s="18" customFormat="1" ht="25.05" customHeight="1" x14ac:dyDescent="0.3">
      <c r="A412" s="30">
        <v>87306</v>
      </c>
      <c r="B412" s="31" t="s">
        <v>504</v>
      </c>
      <c r="C412" s="46">
        <v>13.87</v>
      </c>
      <c r="D412" s="15">
        <f t="shared" si="78"/>
        <v>3.6600026021853239E-7</v>
      </c>
      <c r="E412" s="17">
        <f t="shared" si="79"/>
        <v>12</v>
      </c>
      <c r="F412" s="17">
        <f t="shared" si="80"/>
        <v>98</v>
      </c>
      <c r="G412" s="17">
        <f t="shared" si="81"/>
        <v>-60</v>
      </c>
      <c r="H412" s="17">
        <f t="shared" si="82"/>
        <v>2</v>
      </c>
      <c r="I412" s="17">
        <f t="shared" si="83"/>
        <v>5</v>
      </c>
      <c r="J412" s="32">
        <f t="shared" si="84"/>
        <v>20</v>
      </c>
      <c r="K412" s="32">
        <f t="shared" si="85"/>
        <v>27</v>
      </c>
      <c r="L412" s="32"/>
      <c r="M412" s="17">
        <f t="shared" si="86"/>
        <v>0</v>
      </c>
      <c r="N412" s="17">
        <f t="shared" si="87"/>
        <v>0</v>
      </c>
      <c r="O412" s="17">
        <f t="shared" si="88"/>
        <v>11</v>
      </c>
      <c r="P412" s="17">
        <f t="shared" si="89"/>
        <v>11</v>
      </c>
      <c r="Q412" s="17">
        <f t="shared" si="90"/>
        <v>18</v>
      </c>
    </row>
    <row r="413" spans="1:17" s="18" customFormat="1" ht="25.05" customHeight="1" x14ac:dyDescent="0.3">
      <c r="A413" s="30">
        <v>87310</v>
      </c>
      <c r="B413" s="31" t="s">
        <v>451</v>
      </c>
      <c r="C413" s="46">
        <v>167.97</v>
      </c>
      <c r="D413" s="15">
        <f t="shared" si="78"/>
        <v>4.432376619243467E-6</v>
      </c>
      <c r="E413" s="17">
        <f t="shared" si="79"/>
        <v>145</v>
      </c>
      <c r="F413" s="17">
        <f t="shared" si="80"/>
        <v>1183</v>
      </c>
      <c r="G413" s="17">
        <f t="shared" si="81"/>
        <v>-725</v>
      </c>
      <c r="H413" s="17">
        <f t="shared" si="82"/>
        <v>20</v>
      </c>
      <c r="I413" s="17">
        <f t="shared" si="83"/>
        <v>62</v>
      </c>
      <c r="J413" s="32">
        <f t="shared" si="84"/>
        <v>243</v>
      </c>
      <c r="K413" s="32">
        <f t="shared" si="85"/>
        <v>325</v>
      </c>
      <c r="L413" s="32"/>
      <c r="M413" s="17">
        <f t="shared" si="86"/>
        <v>2</v>
      </c>
      <c r="N413" s="17">
        <f t="shared" si="87"/>
        <v>3</v>
      </c>
      <c r="O413" s="17">
        <f t="shared" si="88"/>
        <v>139</v>
      </c>
      <c r="P413" s="17">
        <f t="shared" si="89"/>
        <v>144</v>
      </c>
      <c r="Q413" s="17">
        <f t="shared" si="90"/>
        <v>217</v>
      </c>
    </row>
    <row r="414" spans="1:17" s="18" customFormat="1" ht="25.05" customHeight="1" x14ac:dyDescent="0.3">
      <c r="A414" s="30">
        <v>88201</v>
      </c>
      <c r="B414" s="31" t="s">
        <v>452</v>
      </c>
      <c r="C414" s="46">
        <v>22674.48</v>
      </c>
      <c r="D414" s="15">
        <f t="shared" si="78"/>
        <v>5.9833205337562426E-4</v>
      </c>
      <c r="E414" s="17">
        <f t="shared" si="79"/>
        <v>19556</v>
      </c>
      <c r="F414" s="17">
        <f t="shared" si="80"/>
        <v>159726</v>
      </c>
      <c r="G414" s="17">
        <f t="shared" si="81"/>
        <v>-97810</v>
      </c>
      <c r="H414" s="17">
        <f t="shared" si="82"/>
        <v>2740</v>
      </c>
      <c r="I414" s="17">
        <f t="shared" si="83"/>
        <v>8428</v>
      </c>
      <c r="J414" s="32">
        <f t="shared" si="84"/>
        <v>32840</v>
      </c>
      <c r="K414" s="32">
        <f t="shared" si="85"/>
        <v>44008</v>
      </c>
      <c r="L414" s="32"/>
      <c r="M414" s="17">
        <f t="shared" si="86"/>
        <v>331</v>
      </c>
      <c r="N414" s="17">
        <f t="shared" si="87"/>
        <v>409</v>
      </c>
      <c r="O414" s="17">
        <f t="shared" si="88"/>
        <v>18705</v>
      </c>
      <c r="P414" s="17">
        <f t="shared" si="89"/>
        <v>19445</v>
      </c>
      <c r="Q414" s="17">
        <f t="shared" si="90"/>
        <v>29254</v>
      </c>
    </row>
    <row r="415" spans="1:17" s="18" customFormat="1" ht="25.05" customHeight="1" x14ac:dyDescent="0.3">
      <c r="A415" s="30">
        <v>88204</v>
      </c>
      <c r="B415" s="31" t="s">
        <v>453</v>
      </c>
      <c r="C415" s="46">
        <v>91858.45</v>
      </c>
      <c r="D415" s="15">
        <f t="shared" si="78"/>
        <v>2.4239521703872421E-3</v>
      </c>
      <c r="E415" s="17">
        <f t="shared" si="79"/>
        <v>79224</v>
      </c>
      <c r="F415" s="17">
        <f t="shared" si="80"/>
        <v>647079</v>
      </c>
      <c r="G415" s="17">
        <f t="shared" si="81"/>
        <v>-396245</v>
      </c>
      <c r="H415" s="17">
        <f t="shared" si="82"/>
        <v>11102</v>
      </c>
      <c r="I415" s="17">
        <f t="shared" si="83"/>
        <v>34144</v>
      </c>
      <c r="J415" s="32">
        <f t="shared" si="84"/>
        <v>133042</v>
      </c>
      <c r="K415" s="32">
        <f t="shared" si="85"/>
        <v>178288</v>
      </c>
      <c r="L415" s="32"/>
      <c r="M415" s="17">
        <f t="shared" si="86"/>
        <v>1341</v>
      </c>
      <c r="N415" s="17">
        <f t="shared" si="87"/>
        <v>1659</v>
      </c>
      <c r="O415" s="17">
        <f t="shared" si="88"/>
        <v>75779</v>
      </c>
      <c r="P415" s="17">
        <f t="shared" si="89"/>
        <v>78779</v>
      </c>
      <c r="Q415" s="17">
        <f t="shared" si="90"/>
        <v>118515</v>
      </c>
    </row>
    <row r="416" spans="1:17" s="18" customFormat="1" ht="25.05" customHeight="1" x14ac:dyDescent="0.3">
      <c r="A416" s="30">
        <v>88301</v>
      </c>
      <c r="B416" s="31" t="s">
        <v>454</v>
      </c>
      <c r="C416" s="46">
        <v>2485.17</v>
      </c>
      <c r="D416" s="15">
        <f t="shared" si="78"/>
        <v>6.5578433070460733E-5</v>
      </c>
      <c r="E416" s="17">
        <f t="shared" si="79"/>
        <v>2143</v>
      </c>
      <c r="F416" s="17">
        <f t="shared" si="80"/>
        <v>17506</v>
      </c>
      <c r="G416" s="17">
        <f t="shared" si="81"/>
        <v>-10720</v>
      </c>
      <c r="H416" s="17">
        <f t="shared" si="82"/>
        <v>300</v>
      </c>
      <c r="I416" s="17">
        <f t="shared" si="83"/>
        <v>924</v>
      </c>
      <c r="J416" s="32">
        <f t="shared" si="84"/>
        <v>3599</v>
      </c>
      <c r="K416" s="32">
        <f t="shared" si="85"/>
        <v>4823</v>
      </c>
      <c r="L416" s="32"/>
      <c r="M416" s="17">
        <f t="shared" si="86"/>
        <v>36</v>
      </c>
      <c r="N416" s="17">
        <f t="shared" si="87"/>
        <v>45</v>
      </c>
      <c r="O416" s="17">
        <f t="shared" si="88"/>
        <v>2050</v>
      </c>
      <c r="P416" s="17">
        <f t="shared" si="89"/>
        <v>2131</v>
      </c>
      <c r="Q416" s="17">
        <f t="shared" si="90"/>
        <v>3206</v>
      </c>
    </row>
    <row r="417" spans="1:17" s="18" customFormat="1" ht="25.05" customHeight="1" x14ac:dyDescent="0.3">
      <c r="A417" s="30">
        <v>88306</v>
      </c>
      <c r="B417" s="31" t="s">
        <v>455</v>
      </c>
      <c r="C417" s="46">
        <v>4176.21</v>
      </c>
      <c r="D417" s="15">
        <f t="shared" si="78"/>
        <v>1.1020143812020457E-4</v>
      </c>
      <c r="E417" s="17">
        <f t="shared" si="79"/>
        <v>3602</v>
      </c>
      <c r="F417" s="17">
        <f t="shared" si="80"/>
        <v>29418</v>
      </c>
      <c r="G417" s="17">
        <f t="shared" si="81"/>
        <v>-18015</v>
      </c>
      <c r="H417" s="17">
        <f t="shared" si="82"/>
        <v>505</v>
      </c>
      <c r="I417" s="17">
        <f t="shared" si="83"/>
        <v>1552</v>
      </c>
      <c r="J417" s="32">
        <f t="shared" si="84"/>
        <v>6049</v>
      </c>
      <c r="K417" s="32">
        <f t="shared" si="85"/>
        <v>8106</v>
      </c>
      <c r="L417" s="32"/>
      <c r="M417" s="17">
        <f t="shared" si="86"/>
        <v>61</v>
      </c>
      <c r="N417" s="17">
        <f t="shared" si="87"/>
        <v>75</v>
      </c>
      <c r="O417" s="17">
        <f t="shared" si="88"/>
        <v>3445</v>
      </c>
      <c r="P417" s="17">
        <f t="shared" si="89"/>
        <v>3581</v>
      </c>
      <c r="Q417" s="17">
        <f t="shared" si="90"/>
        <v>5388</v>
      </c>
    </row>
    <row r="418" spans="1:17" s="18" customFormat="1" ht="25.05" customHeight="1" x14ac:dyDescent="0.3">
      <c r="A418" s="30">
        <v>89201</v>
      </c>
      <c r="B418" s="31" t="s">
        <v>456</v>
      </c>
      <c r="C418" s="46">
        <v>28752.29</v>
      </c>
      <c r="D418" s="15">
        <f t="shared" si="78"/>
        <v>7.5871273409363433E-4</v>
      </c>
      <c r="E418" s="17">
        <f t="shared" si="79"/>
        <v>24798</v>
      </c>
      <c r="F418" s="17">
        <f t="shared" si="80"/>
        <v>202540</v>
      </c>
      <c r="G418" s="17">
        <f t="shared" si="81"/>
        <v>-124027</v>
      </c>
      <c r="H418" s="17">
        <f t="shared" si="82"/>
        <v>3475</v>
      </c>
      <c r="I418" s="17">
        <f t="shared" si="83"/>
        <v>10687</v>
      </c>
      <c r="J418" s="32">
        <f t="shared" si="84"/>
        <v>41643</v>
      </c>
      <c r="K418" s="32">
        <f t="shared" si="85"/>
        <v>55805</v>
      </c>
      <c r="L418" s="32"/>
      <c r="M418" s="17">
        <f t="shared" si="86"/>
        <v>420</v>
      </c>
      <c r="N418" s="17">
        <f t="shared" si="87"/>
        <v>519</v>
      </c>
      <c r="O418" s="17">
        <f t="shared" si="88"/>
        <v>23719</v>
      </c>
      <c r="P418" s="17">
        <f t="shared" si="89"/>
        <v>24658</v>
      </c>
      <c r="Q418" s="17">
        <f t="shared" si="90"/>
        <v>37096</v>
      </c>
    </row>
    <row r="419" spans="1:17" s="18" customFormat="1" ht="25.05" customHeight="1" x14ac:dyDescent="0.3">
      <c r="A419" s="30">
        <v>89204</v>
      </c>
      <c r="B419" s="31" t="s">
        <v>457</v>
      </c>
      <c r="C419" s="46">
        <v>46009.05</v>
      </c>
      <c r="D419" s="15">
        <f t="shared" si="78"/>
        <v>1.2140824998130837E-3</v>
      </c>
      <c r="E419" s="17">
        <f t="shared" si="79"/>
        <v>39681</v>
      </c>
      <c r="F419" s="17">
        <f t="shared" si="80"/>
        <v>324102</v>
      </c>
      <c r="G419" s="17">
        <f t="shared" si="81"/>
        <v>-198467</v>
      </c>
      <c r="H419" s="17">
        <f t="shared" si="82"/>
        <v>5561</v>
      </c>
      <c r="I419" s="17">
        <f t="shared" si="83"/>
        <v>17102</v>
      </c>
      <c r="J419" s="32">
        <f t="shared" si="84"/>
        <v>66637</v>
      </c>
      <c r="K419" s="32">
        <f t="shared" si="85"/>
        <v>89300</v>
      </c>
      <c r="L419" s="32"/>
      <c r="M419" s="17">
        <f t="shared" si="86"/>
        <v>672</v>
      </c>
      <c r="N419" s="17">
        <f t="shared" si="87"/>
        <v>831</v>
      </c>
      <c r="O419" s="17">
        <f t="shared" si="88"/>
        <v>37955</v>
      </c>
      <c r="P419" s="17">
        <f t="shared" si="89"/>
        <v>39458</v>
      </c>
      <c r="Q419" s="17">
        <f t="shared" si="90"/>
        <v>59361</v>
      </c>
    </row>
    <row r="420" spans="1:17" s="18" customFormat="1" ht="25.05" customHeight="1" x14ac:dyDescent="0.3">
      <c r="A420" s="30">
        <v>89301</v>
      </c>
      <c r="B420" s="31" t="s">
        <v>458</v>
      </c>
      <c r="C420" s="46">
        <v>118.92</v>
      </c>
      <c r="D420" s="15">
        <f t="shared" si="78"/>
        <v>3.1380498158030192E-6</v>
      </c>
      <c r="E420" s="17">
        <f t="shared" si="79"/>
        <v>103</v>
      </c>
      <c r="F420" s="17">
        <f t="shared" si="80"/>
        <v>838</v>
      </c>
      <c r="G420" s="17">
        <f t="shared" si="81"/>
        <v>-513</v>
      </c>
      <c r="H420" s="17">
        <f t="shared" si="82"/>
        <v>14</v>
      </c>
      <c r="I420" s="17">
        <f t="shared" si="83"/>
        <v>44</v>
      </c>
      <c r="J420" s="32">
        <f t="shared" si="84"/>
        <v>172</v>
      </c>
      <c r="K420" s="32">
        <f t="shared" si="85"/>
        <v>230</v>
      </c>
      <c r="L420" s="32"/>
      <c r="M420" s="17">
        <f t="shared" si="86"/>
        <v>2</v>
      </c>
      <c r="N420" s="17">
        <f t="shared" si="87"/>
        <v>2</v>
      </c>
      <c r="O420" s="17">
        <f t="shared" si="88"/>
        <v>98</v>
      </c>
      <c r="P420" s="17">
        <f t="shared" si="89"/>
        <v>102</v>
      </c>
      <c r="Q420" s="17">
        <f t="shared" si="90"/>
        <v>153</v>
      </c>
    </row>
    <row r="421" spans="1:17" s="18" customFormat="1" ht="25.05" customHeight="1" x14ac:dyDescent="0.3">
      <c r="A421" s="30">
        <v>90201</v>
      </c>
      <c r="B421" s="31" t="s">
        <v>459</v>
      </c>
      <c r="C421" s="46">
        <v>87097.82</v>
      </c>
      <c r="D421" s="15">
        <f t="shared" si="78"/>
        <v>2.2983291120740375E-3</v>
      </c>
      <c r="E421" s="17">
        <f t="shared" si="79"/>
        <v>75118</v>
      </c>
      <c r="F421" s="17">
        <f t="shared" si="80"/>
        <v>613543</v>
      </c>
      <c r="G421" s="17">
        <f t="shared" si="81"/>
        <v>-375709</v>
      </c>
      <c r="H421" s="17">
        <f t="shared" si="82"/>
        <v>10526</v>
      </c>
      <c r="I421" s="17">
        <f t="shared" si="83"/>
        <v>32375</v>
      </c>
      <c r="J421" s="32">
        <f t="shared" si="84"/>
        <v>126147</v>
      </c>
      <c r="K421" s="32">
        <f t="shared" si="85"/>
        <v>169048</v>
      </c>
      <c r="L421" s="32"/>
      <c r="M421" s="17">
        <f t="shared" si="86"/>
        <v>1272</v>
      </c>
      <c r="N421" s="17">
        <f t="shared" si="87"/>
        <v>1573</v>
      </c>
      <c r="O421" s="17">
        <f t="shared" si="88"/>
        <v>71852</v>
      </c>
      <c r="P421" s="17">
        <f t="shared" si="89"/>
        <v>74697</v>
      </c>
      <c r="Q421" s="17">
        <f t="shared" si="90"/>
        <v>112373</v>
      </c>
    </row>
    <row r="422" spans="1:17" s="18" customFormat="1" ht="25.05" customHeight="1" x14ac:dyDescent="0.3">
      <c r="A422" s="30">
        <v>91201</v>
      </c>
      <c r="B422" s="31" t="s">
        <v>460</v>
      </c>
      <c r="C422" s="46">
        <v>16230.57</v>
      </c>
      <c r="D422" s="15">
        <f t="shared" si="78"/>
        <v>4.2829076016547268E-4</v>
      </c>
      <c r="E422" s="17">
        <f t="shared" si="79"/>
        <v>13998</v>
      </c>
      <c r="F422" s="17">
        <f t="shared" si="80"/>
        <v>114333</v>
      </c>
      <c r="G422" s="17">
        <f t="shared" si="81"/>
        <v>-70013</v>
      </c>
      <c r="H422" s="17">
        <f t="shared" si="82"/>
        <v>1962</v>
      </c>
      <c r="I422" s="17">
        <f t="shared" si="83"/>
        <v>6033</v>
      </c>
      <c r="J422" s="32">
        <f t="shared" si="84"/>
        <v>23507</v>
      </c>
      <c r="K422" s="32">
        <f t="shared" si="85"/>
        <v>31502</v>
      </c>
      <c r="L422" s="32"/>
      <c r="M422" s="17">
        <f t="shared" si="86"/>
        <v>237</v>
      </c>
      <c r="N422" s="17">
        <f t="shared" si="87"/>
        <v>293</v>
      </c>
      <c r="O422" s="17">
        <f t="shared" si="88"/>
        <v>13390</v>
      </c>
      <c r="P422" s="17">
        <f t="shared" si="89"/>
        <v>13920</v>
      </c>
      <c r="Q422" s="17">
        <f t="shared" si="90"/>
        <v>20941</v>
      </c>
    </row>
    <row r="423" spans="1:17" s="18" customFormat="1" ht="25.05" customHeight="1" x14ac:dyDescent="0.3">
      <c r="A423" s="30">
        <v>91301</v>
      </c>
      <c r="B423" s="31" t="s">
        <v>461</v>
      </c>
      <c r="C423" s="46">
        <v>120297.87</v>
      </c>
      <c r="D423" s="15">
        <f t="shared" si="78"/>
        <v>3.1744089202404603E-3</v>
      </c>
      <c r="E423" s="17">
        <f t="shared" si="79"/>
        <v>103752</v>
      </c>
      <c r="F423" s="17">
        <f t="shared" si="80"/>
        <v>847414</v>
      </c>
      <c r="G423" s="17">
        <f t="shared" si="81"/>
        <v>-518922</v>
      </c>
      <c r="H423" s="17">
        <f t="shared" si="82"/>
        <v>14539</v>
      </c>
      <c r="I423" s="17">
        <f t="shared" si="83"/>
        <v>44716</v>
      </c>
      <c r="J423" s="32">
        <f t="shared" si="84"/>
        <v>174232</v>
      </c>
      <c r="K423" s="32">
        <f t="shared" si="85"/>
        <v>233487</v>
      </c>
      <c r="L423" s="32"/>
      <c r="M423" s="17">
        <f t="shared" si="86"/>
        <v>1756</v>
      </c>
      <c r="N423" s="17">
        <f t="shared" si="87"/>
        <v>2172</v>
      </c>
      <c r="O423" s="17">
        <f t="shared" si="88"/>
        <v>99241</v>
      </c>
      <c r="P423" s="17">
        <f t="shared" si="89"/>
        <v>103169</v>
      </c>
      <c r="Q423" s="17">
        <f t="shared" si="90"/>
        <v>155207</v>
      </c>
    </row>
    <row r="424" spans="1:17" s="18" customFormat="1" ht="25.05" customHeight="1" x14ac:dyDescent="0.3">
      <c r="A424" s="30">
        <v>91303</v>
      </c>
      <c r="B424" s="31" t="s">
        <v>462</v>
      </c>
      <c r="C424" s="46">
        <v>73133.31</v>
      </c>
      <c r="D424" s="15">
        <f t="shared" si="78"/>
        <v>1.9298349308321989E-3</v>
      </c>
      <c r="E424" s="17">
        <f t="shared" si="79"/>
        <v>63075</v>
      </c>
      <c r="F424" s="17">
        <f t="shared" si="80"/>
        <v>515173</v>
      </c>
      <c r="G424" s="17">
        <f t="shared" si="81"/>
        <v>-315471</v>
      </c>
      <c r="H424" s="17">
        <f t="shared" si="82"/>
        <v>8839</v>
      </c>
      <c r="I424" s="17">
        <f t="shared" si="83"/>
        <v>27184</v>
      </c>
      <c r="J424" s="32">
        <f t="shared" si="84"/>
        <v>105922</v>
      </c>
      <c r="K424" s="32">
        <f t="shared" si="85"/>
        <v>141945</v>
      </c>
      <c r="L424" s="32"/>
      <c r="M424" s="17">
        <f t="shared" si="86"/>
        <v>1068</v>
      </c>
      <c r="N424" s="17">
        <f t="shared" si="87"/>
        <v>1320</v>
      </c>
      <c r="O424" s="17">
        <f t="shared" si="88"/>
        <v>60332</v>
      </c>
      <c r="P424" s="17">
        <f t="shared" si="89"/>
        <v>62720</v>
      </c>
      <c r="Q424" s="17">
        <f t="shared" si="90"/>
        <v>94356</v>
      </c>
    </row>
    <row r="425" spans="1:17" s="18" customFormat="1" ht="25.05" customHeight="1" x14ac:dyDescent="0.3">
      <c r="A425" s="30">
        <v>91307</v>
      </c>
      <c r="B425" s="31" t="s">
        <v>463</v>
      </c>
      <c r="C425" s="46">
        <v>213487.58</v>
      </c>
      <c r="D425" s="15">
        <f t="shared" si="78"/>
        <v>5.6334902547530465E-3</v>
      </c>
      <c r="E425" s="17">
        <f t="shared" si="79"/>
        <v>184124</v>
      </c>
      <c r="F425" s="17">
        <f t="shared" si="80"/>
        <v>1503871</v>
      </c>
      <c r="G425" s="17">
        <f t="shared" si="81"/>
        <v>-920909</v>
      </c>
      <c r="H425" s="17">
        <f t="shared" si="82"/>
        <v>25802</v>
      </c>
      <c r="I425" s="17">
        <f t="shared" si="83"/>
        <v>79355</v>
      </c>
      <c r="J425" s="32">
        <f t="shared" si="84"/>
        <v>309202</v>
      </c>
      <c r="K425" s="32">
        <f t="shared" si="85"/>
        <v>414359</v>
      </c>
      <c r="L425" s="32"/>
      <c r="M425" s="17">
        <f t="shared" si="86"/>
        <v>3117</v>
      </c>
      <c r="N425" s="17">
        <f t="shared" si="87"/>
        <v>3855</v>
      </c>
      <c r="O425" s="17">
        <f t="shared" si="88"/>
        <v>176118</v>
      </c>
      <c r="P425" s="17">
        <f t="shared" si="89"/>
        <v>183090</v>
      </c>
      <c r="Q425" s="17">
        <f t="shared" si="90"/>
        <v>275440</v>
      </c>
    </row>
    <row r="426" spans="1:17" s="18" customFormat="1" ht="25.05" customHeight="1" x14ac:dyDescent="0.3">
      <c r="A426" s="30">
        <v>92201</v>
      </c>
      <c r="B426" s="31" t="s">
        <v>464</v>
      </c>
      <c r="C426" s="46">
        <v>95383.9</v>
      </c>
      <c r="D426" s="15">
        <f t="shared" si="78"/>
        <v>2.5169814146112812E-3</v>
      </c>
      <c r="E426" s="17">
        <f t="shared" si="79"/>
        <v>82265</v>
      </c>
      <c r="F426" s="17">
        <f t="shared" si="80"/>
        <v>671913</v>
      </c>
      <c r="G426" s="17">
        <f t="shared" si="81"/>
        <v>-411452</v>
      </c>
      <c r="H426" s="17">
        <f t="shared" si="82"/>
        <v>11528</v>
      </c>
      <c r="I426" s="17">
        <f t="shared" si="83"/>
        <v>35455</v>
      </c>
      <c r="J426" s="32">
        <f t="shared" si="84"/>
        <v>138148</v>
      </c>
      <c r="K426" s="32">
        <f t="shared" si="85"/>
        <v>185131</v>
      </c>
      <c r="L426" s="32"/>
      <c r="M426" s="17">
        <f t="shared" si="86"/>
        <v>1393</v>
      </c>
      <c r="N426" s="17">
        <f t="shared" si="87"/>
        <v>1722</v>
      </c>
      <c r="O426" s="17">
        <f t="shared" si="88"/>
        <v>78688</v>
      </c>
      <c r="P426" s="17">
        <f t="shared" si="89"/>
        <v>81803</v>
      </c>
      <c r="Q426" s="17">
        <f t="shared" si="90"/>
        <v>123064</v>
      </c>
    </row>
    <row r="427" spans="1:17" s="18" customFormat="1" ht="25.05" customHeight="1" x14ac:dyDescent="0.3">
      <c r="A427" s="30">
        <v>92301</v>
      </c>
      <c r="B427" s="31" t="s">
        <v>465</v>
      </c>
      <c r="C427" s="46">
        <v>99243.39</v>
      </c>
      <c r="D427" s="15">
        <f t="shared" si="78"/>
        <v>2.6188252750518602E-3</v>
      </c>
      <c r="E427" s="17">
        <f t="shared" si="79"/>
        <v>85593</v>
      </c>
      <c r="F427" s="17">
        <f t="shared" si="80"/>
        <v>699100</v>
      </c>
      <c r="G427" s="17">
        <f t="shared" si="81"/>
        <v>-428101</v>
      </c>
      <c r="H427" s="17">
        <f t="shared" si="82"/>
        <v>11994</v>
      </c>
      <c r="I427" s="17">
        <f t="shared" si="83"/>
        <v>36889</v>
      </c>
      <c r="J427" s="32">
        <f t="shared" si="84"/>
        <v>143738</v>
      </c>
      <c r="K427" s="32">
        <f t="shared" si="85"/>
        <v>192621</v>
      </c>
      <c r="L427" s="32"/>
      <c r="M427" s="17">
        <f t="shared" si="86"/>
        <v>1449</v>
      </c>
      <c r="N427" s="17">
        <f t="shared" si="87"/>
        <v>1792</v>
      </c>
      <c r="O427" s="17">
        <f t="shared" si="88"/>
        <v>81872</v>
      </c>
      <c r="P427" s="17">
        <f t="shared" si="89"/>
        <v>85113</v>
      </c>
      <c r="Q427" s="17">
        <f t="shared" si="90"/>
        <v>128043</v>
      </c>
    </row>
    <row r="428" spans="1:17" s="18" customFormat="1" ht="25.05" customHeight="1" x14ac:dyDescent="0.3">
      <c r="A428" s="30">
        <v>93201</v>
      </c>
      <c r="B428" s="31" t="s">
        <v>466</v>
      </c>
      <c r="C428" s="46">
        <v>43043</v>
      </c>
      <c r="D428" s="15">
        <f t="shared" si="78"/>
        <v>1.1358146503667116E-3</v>
      </c>
      <c r="E428" s="17">
        <f t="shared" si="79"/>
        <v>37123</v>
      </c>
      <c r="F428" s="17">
        <f t="shared" si="80"/>
        <v>303208</v>
      </c>
      <c r="G428" s="17">
        <f t="shared" si="81"/>
        <v>-185672</v>
      </c>
      <c r="H428" s="17">
        <f t="shared" si="82"/>
        <v>5202</v>
      </c>
      <c r="I428" s="17">
        <f t="shared" si="83"/>
        <v>15999</v>
      </c>
      <c r="J428" s="32">
        <f t="shared" si="84"/>
        <v>62341</v>
      </c>
      <c r="K428" s="32">
        <f t="shared" si="85"/>
        <v>83542</v>
      </c>
      <c r="L428" s="32"/>
      <c r="M428" s="17">
        <f t="shared" si="86"/>
        <v>628</v>
      </c>
      <c r="N428" s="17">
        <f t="shared" si="87"/>
        <v>777</v>
      </c>
      <c r="O428" s="17">
        <f t="shared" si="88"/>
        <v>35509</v>
      </c>
      <c r="P428" s="17">
        <f t="shared" si="89"/>
        <v>36914</v>
      </c>
      <c r="Q428" s="17">
        <f t="shared" si="90"/>
        <v>55534</v>
      </c>
    </row>
    <row r="429" spans="1:17" s="18" customFormat="1" ht="25.05" customHeight="1" x14ac:dyDescent="0.3">
      <c r="A429" s="30">
        <v>93204</v>
      </c>
      <c r="B429" s="31" t="s">
        <v>467</v>
      </c>
      <c r="C429" s="46">
        <v>53181.1</v>
      </c>
      <c r="D429" s="15">
        <f t="shared" si="78"/>
        <v>1.4033378831079882E-3</v>
      </c>
      <c r="E429" s="17">
        <f t="shared" si="79"/>
        <v>45867</v>
      </c>
      <c r="F429" s="17">
        <f t="shared" si="80"/>
        <v>374624</v>
      </c>
      <c r="G429" s="17">
        <f t="shared" si="81"/>
        <v>-229404</v>
      </c>
      <c r="H429" s="17">
        <f t="shared" si="82"/>
        <v>6427</v>
      </c>
      <c r="I429" s="17">
        <f t="shared" si="83"/>
        <v>19768</v>
      </c>
      <c r="J429" s="32">
        <f t="shared" si="84"/>
        <v>77024</v>
      </c>
      <c r="K429" s="32">
        <f t="shared" si="85"/>
        <v>103219</v>
      </c>
      <c r="L429" s="32"/>
      <c r="M429" s="17">
        <f t="shared" si="86"/>
        <v>776</v>
      </c>
      <c r="N429" s="17">
        <f t="shared" si="87"/>
        <v>960</v>
      </c>
      <c r="O429" s="17">
        <f t="shared" si="88"/>
        <v>43872</v>
      </c>
      <c r="P429" s="17">
        <f t="shared" si="89"/>
        <v>45608</v>
      </c>
      <c r="Q429" s="17">
        <f t="shared" si="90"/>
        <v>68614</v>
      </c>
    </row>
    <row r="430" spans="1:17" s="18" customFormat="1" ht="25.05" customHeight="1" x14ac:dyDescent="0.3">
      <c r="A430" s="30">
        <v>93302</v>
      </c>
      <c r="B430" s="31" t="s">
        <v>468</v>
      </c>
      <c r="C430" s="46">
        <v>4097.1899999999996</v>
      </c>
      <c r="D430" s="15">
        <f t="shared" si="78"/>
        <v>1.0811626576530417E-4</v>
      </c>
      <c r="E430" s="17">
        <f t="shared" si="79"/>
        <v>3534</v>
      </c>
      <c r="F430" s="17">
        <f t="shared" si="80"/>
        <v>28862</v>
      </c>
      <c r="G430" s="17">
        <f t="shared" si="81"/>
        <v>-17674</v>
      </c>
      <c r="H430" s="17">
        <f t="shared" si="82"/>
        <v>495</v>
      </c>
      <c r="I430" s="17">
        <f t="shared" si="83"/>
        <v>1523</v>
      </c>
      <c r="J430" s="32">
        <f t="shared" si="84"/>
        <v>5934</v>
      </c>
      <c r="K430" s="32">
        <f t="shared" si="85"/>
        <v>7952</v>
      </c>
      <c r="L430" s="32"/>
      <c r="M430" s="17">
        <f t="shared" si="86"/>
        <v>60</v>
      </c>
      <c r="N430" s="17">
        <f t="shared" si="87"/>
        <v>74</v>
      </c>
      <c r="O430" s="17">
        <f t="shared" si="88"/>
        <v>3380</v>
      </c>
      <c r="P430" s="17">
        <f t="shared" si="89"/>
        <v>3514</v>
      </c>
      <c r="Q430" s="17">
        <f t="shared" si="90"/>
        <v>5286</v>
      </c>
    </row>
    <row r="431" spans="1:17" s="18" customFormat="1" ht="25.05" customHeight="1" x14ac:dyDescent="0.3">
      <c r="A431" s="30">
        <v>94201</v>
      </c>
      <c r="B431" s="31" t="s">
        <v>469</v>
      </c>
      <c r="C431" s="46">
        <v>94843.34</v>
      </c>
      <c r="D431" s="15">
        <f t="shared" si="78"/>
        <v>2.5027171679880855E-3</v>
      </c>
      <c r="E431" s="17">
        <f t="shared" si="79"/>
        <v>81799</v>
      </c>
      <c r="F431" s="17">
        <f t="shared" si="80"/>
        <v>668105</v>
      </c>
      <c r="G431" s="17">
        <f t="shared" si="81"/>
        <v>-409120</v>
      </c>
      <c r="H431" s="17">
        <f t="shared" si="82"/>
        <v>11463</v>
      </c>
      <c r="I431" s="17">
        <f t="shared" si="83"/>
        <v>35254</v>
      </c>
      <c r="J431" s="32">
        <f t="shared" si="84"/>
        <v>137365</v>
      </c>
      <c r="K431" s="32">
        <f t="shared" si="85"/>
        <v>184082</v>
      </c>
      <c r="L431" s="32"/>
      <c r="M431" s="17">
        <f t="shared" si="86"/>
        <v>1385</v>
      </c>
      <c r="N431" s="17">
        <f t="shared" si="87"/>
        <v>1712</v>
      </c>
      <c r="O431" s="17">
        <f t="shared" si="88"/>
        <v>78242</v>
      </c>
      <c r="P431" s="17">
        <f t="shared" si="89"/>
        <v>81339</v>
      </c>
      <c r="Q431" s="17">
        <f t="shared" si="90"/>
        <v>122366</v>
      </c>
    </row>
    <row r="432" spans="1:17" s="18" customFormat="1" ht="25.05" customHeight="1" x14ac:dyDescent="0.3">
      <c r="A432" s="30">
        <v>94301</v>
      </c>
      <c r="B432" s="31" t="s">
        <v>512</v>
      </c>
      <c r="C432" s="46">
        <v>39383.86</v>
      </c>
      <c r="D432" s="15">
        <f t="shared" si="78"/>
        <v>1.0392576069509914E-3</v>
      </c>
      <c r="E432" s="17">
        <f t="shared" si="79"/>
        <v>33967</v>
      </c>
      <c r="F432" s="17">
        <f t="shared" si="80"/>
        <v>277432</v>
      </c>
      <c r="G432" s="17">
        <f t="shared" si="81"/>
        <v>-169888</v>
      </c>
      <c r="H432" s="17">
        <f t="shared" si="82"/>
        <v>4760</v>
      </c>
      <c r="I432" s="17">
        <f t="shared" si="83"/>
        <v>14639</v>
      </c>
      <c r="J432" s="32">
        <f t="shared" si="84"/>
        <v>57041</v>
      </c>
      <c r="K432" s="32">
        <f t="shared" si="85"/>
        <v>76440</v>
      </c>
      <c r="L432" s="32"/>
      <c r="M432" s="17">
        <f t="shared" si="86"/>
        <v>575</v>
      </c>
      <c r="N432" s="17">
        <f t="shared" si="87"/>
        <v>711</v>
      </c>
      <c r="O432" s="17">
        <f t="shared" si="88"/>
        <v>32490</v>
      </c>
      <c r="P432" s="17">
        <f t="shared" si="89"/>
        <v>33776</v>
      </c>
      <c r="Q432" s="17">
        <f t="shared" si="90"/>
        <v>50813</v>
      </c>
    </row>
    <row r="433" spans="1:17" s="18" customFormat="1" ht="25.05" customHeight="1" x14ac:dyDescent="0.3">
      <c r="A433" s="30">
        <v>94305</v>
      </c>
      <c r="B433" s="31" t="s">
        <v>470</v>
      </c>
      <c r="C433" s="46">
        <v>4536.96</v>
      </c>
      <c r="D433" s="15">
        <f t="shared" si="78"/>
        <v>1.1972087531370388E-4</v>
      </c>
      <c r="E433" s="17">
        <f t="shared" si="79"/>
        <v>3913</v>
      </c>
      <c r="F433" s="17">
        <f t="shared" si="80"/>
        <v>31960</v>
      </c>
      <c r="G433" s="17">
        <f t="shared" si="81"/>
        <v>-19571</v>
      </c>
      <c r="H433" s="17">
        <f t="shared" si="82"/>
        <v>548</v>
      </c>
      <c r="I433" s="17">
        <f t="shared" si="83"/>
        <v>1686</v>
      </c>
      <c r="J433" s="32">
        <f t="shared" si="84"/>
        <v>6571</v>
      </c>
      <c r="K433" s="32">
        <f t="shared" si="85"/>
        <v>8805</v>
      </c>
      <c r="L433" s="32"/>
      <c r="M433" s="17">
        <f t="shared" si="86"/>
        <v>66</v>
      </c>
      <c r="N433" s="17">
        <f t="shared" si="87"/>
        <v>82</v>
      </c>
      <c r="O433" s="17">
        <f t="shared" si="88"/>
        <v>3743</v>
      </c>
      <c r="P433" s="17">
        <f t="shared" si="89"/>
        <v>3891</v>
      </c>
      <c r="Q433" s="17">
        <f t="shared" si="90"/>
        <v>5854</v>
      </c>
    </row>
    <row r="434" spans="1:17" s="18" customFormat="1" ht="25.05" customHeight="1" x14ac:dyDescent="0.3">
      <c r="A434" s="30">
        <v>94307</v>
      </c>
      <c r="B434" s="31" t="s">
        <v>471</v>
      </c>
      <c r="C434" s="46">
        <v>3892.68</v>
      </c>
      <c r="D434" s="15">
        <f t="shared" si="78"/>
        <v>1.0271967505028672E-4</v>
      </c>
      <c r="E434" s="17">
        <f t="shared" si="79"/>
        <v>3357</v>
      </c>
      <c r="F434" s="17">
        <f t="shared" si="80"/>
        <v>27421</v>
      </c>
      <c r="G434" s="17">
        <f t="shared" si="81"/>
        <v>-16792</v>
      </c>
      <c r="H434" s="17">
        <f t="shared" si="82"/>
        <v>470</v>
      </c>
      <c r="I434" s="17">
        <f t="shared" si="83"/>
        <v>1447</v>
      </c>
      <c r="J434" s="32">
        <f t="shared" si="84"/>
        <v>5638</v>
      </c>
      <c r="K434" s="32">
        <f t="shared" si="85"/>
        <v>7555</v>
      </c>
      <c r="L434" s="32"/>
      <c r="M434" s="17">
        <f t="shared" si="86"/>
        <v>57</v>
      </c>
      <c r="N434" s="17">
        <f t="shared" si="87"/>
        <v>70</v>
      </c>
      <c r="O434" s="17">
        <f t="shared" si="88"/>
        <v>3211</v>
      </c>
      <c r="P434" s="17">
        <f t="shared" si="89"/>
        <v>3338</v>
      </c>
      <c r="Q434" s="17">
        <f t="shared" si="90"/>
        <v>5022</v>
      </c>
    </row>
    <row r="435" spans="1:17" s="18" customFormat="1" ht="25.05" customHeight="1" x14ac:dyDescent="0.3">
      <c r="A435" s="30">
        <v>95201</v>
      </c>
      <c r="B435" s="31" t="s">
        <v>472</v>
      </c>
      <c r="C435" s="46">
        <v>29139.24</v>
      </c>
      <c r="D435" s="15">
        <f t="shared" si="78"/>
        <v>7.6892353443188679E-4</v>
      </c>
      <c r="E435" s="17">
        <f t="shared" si="79"/>
        <v>25131</v>
      </c>
      <c r="F435" s="17">
        <f t="shared" si="80"/>
        <v>205266</v>
      </c>
      <c r="G435" s="17">
        <f t="shared" si="81"/>
        <v>-125696</v>
      </c>
      <c r="H435" s="17">
        <f t="shared" si="82"/>
        <v>3522</v>
      </c>
      <c r="I435" s="17">
        <f t="shared" si="83"/>
        <v>10831</v>
      </c>
      <c r="J435" s="32">
        <f t="shared" si="84"/>
        <v>42203</v>
      </c>
      <c r="K435" s="32">
        <f t="shared" si="85"/>
        <v>56556</v>
      </c>
      <c r="L435" s="32"/>
      <c r="M435" s="17">
        <f t="shared" si="86"/>
        <v>425</v>
      </c>
      <c r="N435" s="17">
        <f t="shared" si="87"/>
        <v>526</v>
      </c>
      <c r="O435" s="17">
        <f t="shared" si="88"/>
        <v>24039</v>
      </c>
      <c r="P435" s="17">
        <f t="shared" si="89"/>
        <v>24990</v>
      </c>
      <c r="Q435" s="17">
        <f t="shared" si="90"/>
        <v>37595</v>
      </c>
    </row>
    <row r="436" spans="1:17" s="18" customFormat="1" ht="25.05" customHeight="1" x14ac:dyDescent="0.3">
      <c r="A436" s="30">
        <v>95301</v>
      </c>
      <c r="B436" s="31" t="s">
        <v>473</v>
      </c>
      <c r="C436" s="46">
        <v>73022.789999999994</v>
      </c>
      <c r="D436" s="15">
        <f t="shared" si="78"/>
        <v>1.9269185394292173E-3</v>
      </c>
      <c r="E436" s="17">
        <f t="shared" si="79"/>
        <v>62979</v>
      </c>
      <c r="F436" s="17">
        <f t="shared" si="80"/>
        <v>514395</v>
      </c>
      <c r="G436" s="17">
        <f t="shared" si="81"/>
        <v>-314994</v>
      </c>
      <c r="H436" s="17">
        <f t="shared" si="82"/>
        <v>8825</v>
      </c>
      <c r="I436" s="17">
        <f t="shared" si="83"/>
        <v>27143</v>
      </c>
      <c r="J436" s="32">
        <f t="shared" si="84"/>
        <v>105762</v>
      </c>
      <c r="K436" s="32">
        <f t="shared" si="85"/>
        <v>141730</v>
      </c>
      <c r="L436" s="32"/>
      <c r="M436" s="17">
        <f t="shared" si="86"/>
        <v>1066</v>
      </c>
      <c r="N436" s="17">
        <f t="shared" si="87"/>
        <v>1318</v>
      </c>
      <c r="O436" s="17">
        <f t="shared" si="88"/>
        <v>60241</v>
      </c>
      <c r="P436" s="17">
        <f t="shared" si="89"/>
        <v>62625</v>
      </c>
      <c r="Q436" s="17">
        <f t="shared" si="90"/>
        <v>94213</v>
      </c>
    </row>
    <row r="437" spans="1:17" s="18" customFormat="1" ht="25.05" customHeight="1" x14ac:dyDescent="0.3">
      <c r="A437" s="30">
        <v>95311</v>
      </c>
      <c r="B437" s="31" t="s">
        <v>474</v>
      </c>
      <c r="C437" s="46">
        <v>28658.6</v>
      </c>
      <c r="D437" s="15">
        <f t="shared" si="78"/>
        <v>7.5624045115348473E-4</v>
      </c>
      <c r="E437" s="17">
        <f t="shared" si="79"/>
        <v>24717</v>
      </c>
      <c r="F437" s="17">
        <f t="shared" si="80"/>
        <v>201880</v>
      </c>
      <c r="G437" s="17">
        <f t="shared" si="81"/>
        <v>-123623</v>
      </c>
      <c r="H437" s="17">
        <f t="shared" si="82"/>
        <v>3464</v>
      </c>
      <c r="I437" s="17">
        <f t="shared" si="83"/>
        <v>10653</v>
      </c>
      <c r="J437" s="32">
        <f t="shared" si="84"/>
        <v>41507</v>
      </c>
      <c r="K437" s="32">
        <f t="shared" si="85"/>
        <v>55624</v>
      </c>
      <c r="L437" s="32"/>
      <c r="M437" s="17">
        <f t="shared" si="86"/>
        <v>418</v>
      </c>
      <c r="N437" s="17">
        <f t="shared" si="87"/>
        <v>517</v>
      </c>
      <c r="O437" s="17">
        <f t="shared" si="88"/>
        <v>23642</v>
      </c>
      <c r="P437" s="17">
        <f t="shared" si="89"/>
        <v>24577</v>
      </c>
      <c r="Q437" s="17">
        <f t="shared" si="90"/>
        <v>36975</v>
      </c>
    </row>
    <row r="438" spans="1:17" s="18" customFormat="1" ht="25.05" customHeight="1" x14ac:dyDescent="0.3">
      <c r="A438" s="30">
        <v>95317</v>
      </c>
      <c r="B438" s="31" t="s">
        <v>475</v>
      </c>
      <c r="C438" s="46">
        <v>1420.95</v>
      </c>
      <c r="D438" s="15">
        <f t="shared" si="78"/>
        <v>3.7495895440340568E-5</v>
      </c>
      <c r="E438" s="17">
        <f t="shared" si="79"/>
        <v>1226</v>
      </c>
      <c r="F438" s="17">
        <f t="shared" si="80"/>
        <v>10010</v>
      </c>
      <c r="G438" s="17">
        <f t="shared" si="81"/>
        <v>-6129</v>
      </c>
      <c r="H438" s="17">
        <f t="shared" si="82"/>
        <v>172</v>
      </c>
      <c r="I438" s="17">
        <f t="shared" si="83"/>
        <v>528</v>
      </c>
      <c r="J438" s="32">
        <f t="shared" si="84"/>
        <v>2058</v>
      </c>
      <c r="K438" s="32">
        <f t="shared" si="85"/>
        <v>2758</v>
      </c>
      <c r="L438" s="32"/>
      <c r="M438" s="17">
        <f t="shared" si="86"/>
        <v>21</v>
      </c>
      <c r="N438" s="17">
        <f t="shared" si="87"/>
        <v>26</v>
      </c>
      <c r="O438" s="17">
        <f t="shared" si="88"/>
        <v>1172</v>
      </c>
      <c r="P438" s="17">
        <f t="shared" si="89"/>
        <v>1219</v>
      </c>
      <c r="Q438" s="17">
        <f t="shared" si="90"/>
        <v>1833</v>
      </c>
    </row>
    <row r="439" spans="1:17" s="18" customFormat="1" ht="25.05" customHeight="1" x14ac:dyDescent="0.3">
      <c r="A439" s="30">
        <v>96201</v>
      </c>
      <c r="B439" s="31" t="s">
        <v>476</v>
      </c>
      <c r="C439" s="46">
        <v>59831.48</v>
      </c>
      <c r="D439" s="15">
        <f t="shared" si="78"/>
        <v>1.5788274873294824E-3</v>
      </c>
      <c r="E439" s="17">
        <f t="shared" si="79"/>
        <v>51602</v>
      </c>
      <c r="F439" s="17">
        <f t="shared" si="80"/>
        <v>421471</v>
      </c>
      <c r="G439" s="17">
        <f t="shared" si="81"/>
        <v>-258092</v>
      </c>
      <c r="H439" s="17">
        <f t="shared" si="82"/>
        <v>7231</v>
      </c>
      <c r="I439" s="17">
        <f t="shared" si="83"/>
        <v>22240</v>
      </c>
      <c r="J439" s="32">
        <f t="shared" si="84"/>
        <v>86656</v>
      </c>
      <c r="K439" s="32">
        <f t="shared" si="85"/>
        <v>116127</v>
      </c>
      <c r="L439" s="32"/>
      <c r="M439" s="17">
        <f t="shared" si="86"/>
        <v>873</v>
      </c>
      <c r="N439" s="17">
        <f t="shared" si="87"/>
        <v>1080</v>
      </c>
      <c r="O439" s="17">
        <f t="shared" si="88"/>
        <v>49358</v>
      </c>
      <c r="P439" s="17">
        <f t="shared" si="89"/>
        <v>51311</v>
      </c>
      <c r="Q439" s="17">
        <f t="shared" si="90"/>
        <v>77194</v>
      </c>
    </row>
    <row r="440" spans="1:17" s="18" customFormat="1" ht="25.05" customHeight="1" x14ac:dyDescent="0.3">
      <c r="A440" s="30">
        <v>96205</v>
      </c>
      <c r="B440" s="31" t="s">
        <v>477</v>
      </c>
      <c r="C440" s="46">
        <v>87452.18</v>
      </c>
      <c r="D440" s="15">
        <f t="shared" si="78"/>
        <v>2.3076799305463544E-3</v>
      </c>
      <c r="E440" s="17">
        <f t="shared" si="79"/>
        <v>75424</v>
      </c>
      <c r="F440" s="17">
        <f t="shared" si="80"/>
        <v>616040</v>
      </c>
      <c r="G440" s="17">
        <f t="shared" si="81"/>
        <v>-377238</v>
      </c>
      <c r="H440" s="17">
        <f t="shared" si="82"/>
        <v>10569</v>
      </c>
      <c r="I440" s="17">
        <f t="shared" si="83"/>
        <v>32507</v>
      </c>
      <c r="J440" s="32">
        <f t="shared" si="84"/>
        <v>126660</v>
      </c>
      <c r="K440" s="32">
        <f t="shared" si="85"/>
        <v>169736</v>
      </c>
      <c r="L440" s="32"/>
      <c r="M440" s="17">
        <f t="shared" si="86"/>
        <v>1277</v>
      </c>
      <c r="N440" s="17">
        <f t="shared" si="87"/>
        <v>1579</v>
      </c>
      <c r="O440" s="17">
        <f t="shared" si="88"/>
        <v>72144</v>
      </c>
      <c r="P440" s="17">
        <f t="shared" si="89"/>
        <v>75000</v>
      </c>
      <c r="Q440" s="17">
        <f t="shared" si="90"/>
        <v>112830</v>
      </c>
    </row>
    <row r="441" spans="1:17" s="18" customFormat="1" ht="25.05" customHeight="1" x14ac:dyDescent="0.3">
      <c r="A441" s="30">
        <v>96308</v>
      </c>
      <c r="B441" s="31" t="s">
        <v>478</v>
      </c>
      <c r="C441" s="46">
        <v>6020.3</v>
      </c>
      <c r="D441" s="15">
        <f t="shared" si="78"/>
        <v>1.5886311222737065E-4</v>
      </c>
      <c r="E441" s="17">
        <f t="shared" si="79"/>
        <v>5192</v>
      </c>
      <c r="F441" s="17">
        <f t="shared" si="80"/>
        <v>42409</v>
      </c>
      <c r="G441" s="17">
        <f t="shared" si="81"/>
        <v>-25969</v>
      </c>
      <c r="H441" s="17">
        <f t="shared" si="82"/>
        <v>728</v>
      </c>
      <c r="I441" s="17">
        <f t="shared" si="83"/>
        <v>2238</v>
      </c>
      <c r="J441" s="32">
        <f t="shared" si="84"/>
        <v>8719</v>
      </c>
      <c r="K441" s="32">
        <f t="shared" si="85"/>
        <v>11685</v>
      </c>
      <c r="L441" s="32"/>
      <c r="M441" s="17">
        <f t="shared" si="86"/>
        <v>88</v>
      </c>
      <c r="N441" s="17">
        <f t="shared" si="87"/>
        <v>109</v>
      </c>
      <c r="O441" s="17">
        <f t="shared" si="88"/>
        <v>4966</v>
      </c>
      <c r="P441" s="17">
        <f t="shared" si="89"/>
        <v>5163</v>
      </c>
      <c r="Q441" s="17">
        <f t="shared" si="90"/>
        <v>7767</v>
      </c>
    </row>
    <row r="442" spans="1:17" s="18" customFormat="1" ht="25.05" customHeight="1" x14ac:dyDescent="0.3">
      <c r="A442" s="30">
        <v>97201</v>
      </c>
      <c r="B442" s="31" t="s">
        <v>479</v>
      </c>
      <c r="C442" s="46">
        <v>472539.59</v>
      </c>
      <c r="D442" s="15">
        <f t="shared" si="78"/>
        <v>1.2469330418425279E-2</v>
      </c>
      <c r="E442" s="17">
        <f t="shared" si="79"/>
        <v>407546</v>
      </c>
      <c r="F442" s="17">
        <f t="shared" si="80"/>
        <v>3328711</v>
      </c>
      <c r="G442" s="17">
        <f>ROUND(D442*$G$9,0)+1</f>
        <v>-2038367</v>
      </c>
      <c r="H442" s="17">
        <f>ROUND(D442*$H$9,0)-1</f>
        <v>57109</v>
      </c>
      <c r="I442" s="17">
        <f t="shared" si="83"/>
        <v>175646</v>
      </c>
      <c r="J442" s="32">
        <f t="shared" si="84"/>
        <v>684396</v>
      </c>
      <c r="K442" s="32">
        <f t="shared" si="85"/>
        <v>917151</v>
      </c>
      <c r="L442" s="32"/>
      <c r="M442" s="17">
        <f t="shared" si="86"/>
        <v>6899</v>
      </c>
      <c r="N442" s="17">
        <f t="shared" si="87"/>
        <v>8532</v>
      </c>
      <c r="O442" s="17">
        <f t="shared" si="88"/>
        <v>389825</v>
      </c>
      <c r="P442" s="17">
        <f t="shared" si="89"/>
        <v>405256</v>
      </c>
      <c r="Q442" s="17">
        <f t="shared" si="90"/>
        <v>609667</v>
      </c>
    </row>
    <row r="443" spans="1:17" s="18" customFormat="1" ht="25.05" customHeight="1" x14ac:dyDescent="0.3">
      <c r="A443" s="30">
        <v>97301</v>
      </c>
      <c r="B443" s="31" t="s">
        <v>502</v>
      </c>
      <c r="C443" s="46">
        <v>140267.28</v>
      </c>
      <c r="D443" s="15">
        <f t="shared" si="78"/>
        <v>3.7013598399528299E-3</v>
      </c>
      <c r="E443" s="17">
        <f t="shared" si="79"/>
        <v>120975</v>
      </c>
      <c r="F443" s="17">
        <f t="shared" si="80"/>
        <v>988085</v>
      </c>
      <c r="G443" s="17">
        <f t="shared" si="81"/>
        <v>-605063</v>
      </c>
      <c r="H443" s="17">
        <f t="shared" si="82"/>
        <v>16952</v>
      </c>
      <c r="I443" s="17">
        <f t="shared" si="83"/>
        <v>52138</v>
      </c>
      <c r="J443" s="32">
        <f t="shared" si="84"/>
        <v>203154</v>
      </c>
      <c r="K443" s="32">
        <f t="shared" si="85"/>
        <v>272244</v>
      </c>
      <c r="L443" s="32"/>
      <c r="M443" s="17">
        <f t="shared" si="86"/>
        <v>2048</v>
      </c>
      <c r="N443" s="17">
        <f t="shared" si="87"/>
        <v>2533</v>
      </c>
      <c r="O443" s="17">
        <f t="shared" si="88"/>
        <v>115714</v>
      </c>
      <c r="P443" s="17">
        <f t="shared" si="89"/>
        <v>120295</v>
      </c>
      <c r="Q443" s="17">
        <f t="shared" si="90"/>
        <v>180972</v>
      </c>
    </row>
    <row r="444" spans="1:17" s="18" customFormat="1" ht="25.05" customHeight="1" x14ac:dyDescent="0.3">
      <c r="A444" s="30">
        <v>97306</v>
      </c>
      <c r="B444" s="31" t="s">
        <v>480</v>
      </c>
      <c r="C444" s="46">
        <v>52765.1</v>
      </c>
      <c r="D444" s="15">
        <f t="shared" si="78"/>
        <v>1.3923605140920608E-3</v>
      </c>
      <c r="E444" s="17">
        <f t="shared" si="79"/>
        <v>45508</v>
      </c>
      <c r="F444" s="17">
        <f t="shared" si="80"/>
        <v>371693</v>
      </c>
      <c r="G444" s="17">
        <f t="shared" si="81"/>
        <v>-227610</v>
      </c>
      <c r="H444" s="17">
        <f t="shared" si="82"/>
        <v>6377</v>
      </c>
      <c r="I444" s="17">
        <f t="shared" si="83"/>
        <v>19613</v>
      </c>
      <c r="J444" s="32">
        <f t="shared" si="84"/>
        <v>76422</v>
      </c>
      <c r="K444" s="32">
        <f t="shared" si="85"/>
        <v>102412</v>
      </c>
      <c r="L444" s="32"/>
      <c r="M444" s="17">
        <f t="shared" si="86"/>
        <v>770</v>
      </c>
      <c r="N444" s="17">
        <f t="shared" si="87"/>
        <v>953</v>
      </c>
      <c r="O444" s="17">
        <f t="shared" si="88"/>
        <v>43529</v>
      </c>
      <c r="P444" s="17">
        <f t="shared" si="89"/>
        <v>45252</v>
      </c>
      <c r="Q444" s="17">
        <f t="shared" si="90"/>
        <v>68077</v>
      </c>
    </row>
    <row r="445" spans="1:17" s="18" customFormat="1" ht="25.05" customHeight="1" x14ac:dyDescent="0.3">
      <c r="A445" s="30">
        <v>97308</v>
      </c>
      <c r="B445" s="31" t="s">
        <v>481</v>
      </c>
      <c r="C445" s="46">
        <v>8436.17</v>
      </c>
      <c r="D445" s="15">
        <f t="shared" si="78"/>
        <v>2.2261286339205313E-4</v>
      </c>
      <c r="E445" s="17">
        <f t="shared" si="79"/>
        <v>7276</v>
      </c>
      <c r="F445" s="17">
        <f t="shared" si="80"/>
        <v>59427</v>
      </c>
      <c r="G445" s="17">
        <f t="shared" si="81"/>
        <v>-36391</v>
      </c>
      <c r="H445" s="17">
        <f t="shared" si="82"/>
        <v>1020</v>
      </c>
      <c r="I445" s="17">
        <f t="shared" si="83"/>
        <v>3136</v>
      </c>
      <c r="J445" s="32">
        <f t="shared" si="84"/>
        <v>12218</v>
      </c>
      <c r="K445" s="32">
        <f t="shared" si="85"/>
        <v>16374</v>
      </c>
      <c r="L445" s="32"/>
      <c r="M445" s="17">
        <f t="shared" si="86"/>
        <v>123</v>
      </c>
      <c r="N445" s="17">
        <f t="shared" si="87"/>
        <v>152</v>
      </c>
      <c r="O445" s="17">
        <f t="shared" si="88"/>
        <v>6959</v>
      </c>
      <c r="P445" s="17">
        <f t="shared" si="89"/>
        <v>7234</v>
      </c>
      <c r="Q445" s="17">
        <f t="shared" si="90"/>
        <v>10884</v>
      </c>
    </row>
    <row r="446" spans="1:17" s="18" customFormat="1" ht="25.05" customHeight="1" x14ac:dyDescent="0.3">
      <c r="A446" s="30">
        <v>98201</v>
      </c>
      <c r="B446" s="31" t="s">
        <v>482</v>
      </c>
      <c r="C446" s="46">
        <v>51465.84</v>
      </c>
      <c r="D446" s="15">
        <f t="shared" si="78"/>
        <v>1.3580757629679419E-3</v>
      </c>
      <c r="E446" s="17">
        <f t="shared" si="79"/>
        <v>44387</v>
      </c>
      <c r="F446" s="17">
        <f t="shared" si="80"/>
        <v>362541</v>
      </c>
      <c r="G446" s="17">
        <f t="shared" si="81"/>
        <v>-222005</v>
      </c>
      <c r="H446" s="17">
        <f t="shared" si="82"/>
        <v>6220</v>
      </c>
      <c r="I446" s="17">
        <f t="shared" si="83"/>
        <v>19130</v>
      </c>
      <c r="J446" s="32">
        <f t="shared" si="84"/>
        <v>74540</v>
      </c>
      <c r="K446" s="32">
        <f t="shared" si="85"/>
        <v>99890</v>
      </c>
      <c r="L446" s="32"/>
      <c r="M446" s="17">
        <f t="shared" si="86"/>
        <v>751</v>
      </c>
      <c r="N446" s="17">
        <f t="shared" si="87"/>
        <v>929</v>
      </c>
      <c r="O446" s="17">
        <f t="shared" si="88"/>
        <v>42457</v>
      </c>
      <c r="P446" s="17">
        <f t="shared" si="89"/>
        <v>44137</v>
      </c>
      <c r="Q446" s="17">
        <f t="shared" si="90"/>
        <v>66401</v>
      </c>
    </row>
    <row r="447" spans="1:17" s="18" customFormat="1" ht="25.05" customHeight="1" x14ac:dyDescent="0.3">
      <c r="A447" s="30">
        <v>98302</v>
      </c>
      <c r="B447" s="31" t="s">
        <v>483</v>
      </c>
      <c r="C447" s="46">
        <v>9843.68</v>
      </c>
      <c r="D447" s="15">
        <f t="shared" si="78"/>
        <v>2.5975410537187914E-4</v>
      </c>
      <c r="E447" s="17">
        <f t="shared" si="79"/>
        <v>8490</v>
      </c>
      <c r="F447" s="17">
        <f t="shared" si="80"/>
        <v>69342</v>
      </c>
      <c r="G447" s="17">
        <f t="shared" si="81"/>
        <v>-42462</v>
      </c>
      <c r="H447" s="17">
        <f t="shared" si="82"/>
        <v>1190</v>
      </c>
      <c r="I447" s="17">
        <f t="shared" si="83"/>
        <v>3659</v>
      </c>
      <c r="J447" s="32">
        <f t="shared" si="84"/>
        <v>14257</v>
      </c>
      <c r="K447" s="32">
        <f t="shared" si="85"/>
        <v>19106</v>
      </c>
      <c r="L447" s="32"/>
      <c r="M447" s="17">
        <f t="shared" si="86"/>
        <v>144</v>
      </c>
      <c r="N447" s="17">
        <f t="shared" si="87"/>
        <v>178</v>
      </c>
      <c r="O447" s="17">
        <f t="shared" si="88"/>
        <v>8121</v>
      </c>
      <c r="P447" s="17">
        <f t="shared" si="89"/>
        <v>8443</v>
      </c>
      <c r="Q447" s="17">
        <f t="shared" si="90"/>
        <v>12700</v>
      </c>
    </row>
    <row r="448" spans="1:17" s="18" customFormat="1" ht="25.05" customHeight="1" x14ac:dyDescent="0.3">
      <c r="A448" s="30">
        <v>99201</v>
      </c>
      <c r="B448" s="31" t="s">
        <v>484</v>
      </c>
      <c r="C448" s="46">
        <v>64619.98</v>
      </c>
      <c r="D448" s="15">
        <f t="shared" si="78"/>
        <v>1.7051859765909417E-3</v>
      </c>
      <c r="E448" s="17">
        <f t="shared" si="79"/>
        <v>55732</v>
      </c>
      <c r="F448" s="17">
        <f t="shared" si="80"/>
        <v>455203</v>
      </c>
      <c r="G448" s="17">
        <f t="shared" si="81"/>
        <v>-278748</v>
      </c>
      <c r="H448" s="17">
        <f t="shared" si="82"/>
        <v>7810</v>
      </c>
      <c r="I448" s="17">
        <f t="shared" si="83"/>
        <v>24020</v>
      </c>
      <c r="J448" s="32">
        <f t="shared" si="84"/>
        <v>93591</v>
      </c>
      <c r="K448" s="32">
        <f t="shared" si="85"/>
        <v>125421</v>
      </c>
      <c r="L448" s="32"/>
      <c r="M448" s="17">
        <f t="shared" si="86"/>
        <v>943</v>
      </c>
      <c r="N448" s="17">
        <f t="shared" si="87"/>
        <v>1167</v>
      </c>
      <c r="O448" s="17">
        <f t="shared" si="88"/>
        <v>53309</v>
      </c>
      <c r="P448" s="17">
        <f t="shared" si="89"/>
        <v>55419</v>
      </c>
      <c r="Q448" s="17">
        <f t="shared" si="90"/>
        <v>83372</v>
      </c>
    </row>
    <row r="449" spans="1:18" s="18" customFormat="1" ht="25.05" customHeight="1" x14ac:dyDescent="0.3">
      <c r="A449" s="30">
        <v>99301</v>
      </c>
      <c r="B449" s="31" t="s">
        <v>485</v>
      </c>
      <c r="C449" s="46">
        <v>41186.86</v>
      </c>
      <c r="D449" s="15">
        <f t="shared" si="78"/>
        <v>1.0868350019887717E-3</v>
      </c>
      <c r="E449" s="17">
        <f t="shared" si="79"/>
        <v>35522</v>
      </c>
      <c r="F449" s="17">
        <f t="shared" si="80"/>
        <v>290133</v>
      </c>
      <c r="G449" s="17">
        <f t="shared" si="81"/>
        <v>-177665</v>
      </c>
      <c r="H449" s="17">
        <f t="shared" si="82"/>
        <v>4978</v>
      </c>
      <c r="I449" s="17">
        <f t="shared" si="83"/>
        <v>15309</v>
      </c>
      <c r="J449" s="32">
        <f t="shared" si="84"/>
        <v>59652</v>
      </c>
      <c r="K449" s="32">
        <f t="shared" si="85"/>
        <v>79939</v>
      </c>
      <c r="L449" s="32"/>
      <c r="M449" s="17">
        <f t="shared" si="86"/>
        <v>601</v>
      </c>
      <c r="N449" s="17">
        <f t="shared" si="87"/>
        <v>744</v>
      </c>
      <c r="O449" s="17">
        <f t="shared" si="88"/>
        <v>33977</v>
      </c>
      <c r="P449" s="17">
        <f t="shared" si="89"/>
        <v>35322</v>
      </c>
      <c r="Q449" s="17">
        <f t="shared" si="90"/>
        <v>53139</v>
      </c>
    </row>
    <row r="450" spans="1:18" s="18" customFormat="1" ht="25.05" customHeight="1" x14ac:dyDescent="0.3">
      <c r="A450" s="30">
        <v>99302</v>
      </c>
      <c r="B450" s="31" t="s">
        <v>486</v>
      </c>
      <c r="C450" s="46">
        <v>44138.59</v>
      </c>
      <c r="D450" s="15">
        <f t="shared" si="78"/>
        <v>1.1647249766170954E-3</v>
      </c>
      <c r="E450" s="17">
        <f t="shared" si="79"/>
        <v>38068</v>
      </c>
      <c r="F450" s="17">
        <f t="shared" si="80"/>
        <v>310926</v>
      </c>
      <c r="G450" s="17">
        <f t="shared" si="81"/>
        <v>-190398</v>
      </c>
      <c r="H450" s="17">
        <f t="shared" si="82"/>
        <v>5334</v>
      </c>
      <c r="I450" s="17">
        <f t="shared" si="83"/>
        <v>16407</v>
      </c>
      <c r="J450" s="32">
        <f t="shared" si="84"/>
        <v>63928</v>
      </c>
      <c r="K450" s="32">
        <f t="shared" si="85"/>
        <v>85669</v>
      </c>
      <c r="L450" s="32"/>
      <c r="M450" s="17">
        <f t="shared" si="86"/>
        <v>644</v>
      </c>
      <c r="N450" s="17">
        <f t="shared" si="87"/>
        <v>797</v>
      </c>
      <c r="O450" s="17">
        <f t="shared" si="88"/>
        <v>36412</v>
      </c>
      <c r="P450" s="17">
        <f t="shared" si="89"/>
        <v>37853</v>
      </c>
      <c r="Q450" s="17">
        <f t="shared" si="90"/>
        <v>56947</v>
      </c>
    </row>
    <row r="451" spans="1:18" s="18" customFormat="1" ht="25.05" customHeight="1" x14ac:dyDescent="0.3">
      <c r="A451" s="30">
        <v>99304</v>
      </c>
      <c r="B451" s="31" t="s">
        <v>487</v>
      </c>
      <c r="C451" s="46">
        <v>24272.880000000001</v>
      </c>
      <c r="D451" s="15">
        <f t="shared" si="78"/>
        <v>6.4051048278682132E-4</v>
      </c>
      <c r="E451" s="17">
        <f t="shared" si="79"/>
        <v>20934</v>
      </c>
      <c r="F451" s="17">
        <f t="shared" si="80"/>
        <v>170985</v>
      </c>
      <c r="G451" s="17">
        <f t="shared" si="81"/>
        <v>-104705</v>
      </c>
      <c r="H451" s="17">
        <f t="shared" si="82"/>
        <v>2934</v>
      </c>
      <c r="I451" s="17">
        <f t="shared" si="83"/>
        <v>9022</v>
      </c>
      <c r="J451" s="32">
        <f t="shared" si="84"/>
        <v>35155</v>
      </c>
      <c r="K451" s="32">
        <f t="shared" si="85"/>
        <v>47111</v>
      </c>
      <c r="L451" s="32"/>
      <c r="M451" s="17">
        <f t="shared" si="86"/>
        <v>354</v>
      </c>
      <c r="N451" s="17">
        <f t="shared" si="87"/>
        <v>438</v>
      </c>
      <c r="O451" s="17">
        <f t="shared" si="88"/>
        <v>20024</v>
      </c>
      <c r="P451" s="17">
        <f t="shared" si="89"/>
        <v>20816</v>
      </c>
      <c r="Q451" s="17">
        <f t="shared" si="90"/>
        <v>31317</v>
      </c>
    </row>
    <row r="452" spans="1:18" s="18" customFormat="1" ht="25.05" customHeight="1" x14ac:dyDescent="0.3">
      <c r="A452" s="30">
        <v>99311</v>
      </c>
      <c r="B452" s="31" t="s">
        <v>488</v>
      </c>
      <c r="C452" s="46">
        <v>20827.63</v>
      </c>
      <c r="D452" s="15">
        <f t="shared" si="78"/>
        <v>5.4959754864710255E-4</v>
      </c>
      <c r="E452" s="17">
        <f t="shared" si="79"/>
        <v>17963</v>
      </c>
      <c r="F452" s="17">
        <f t="shared" si="80"/>
        <v>146716</v>
      </c>
      <c r="G452" s="17">
        <f t="shared" si="81"/>
        <v>-89843</v>
      </c>
      <c r="H452" s="17">
        <f t="shared" si="82"/>
        <v>2517</v>
      </c>
      <c r="I452" s="17">
        <f t="shared" si="83"/>
        <v>7742</v>
      </c>
      <c r="J452" s="32">
        <f t="shared" si="84"/>
        <v>30165</v>
      </c>
      <c r="K452" s="32">
        <f t="shared" si="85"/>
        <v>40424</v>
      </c>
      <c r="L452" s="32"/>
      <c r="M452" s="17">
        <f t="shared" si="86"/>
        <v>304</v>
      </c>
      <c r="N452" s="17">
        <f t="shared" si="87"/>
        <v>376</v>
      </c>
      <c r="O452" s="17">
        <f t="shared" si="88"/>
        <v>17182</v>
      </c>
      <c r="P452" s="17">
        <f t="shared" si="89"/>
        <v>17862</v>
      </c>
      <c r="Q452" s="17">
        <f t="shared" si="90"/>
        <v>26872</v>
      </c>
    </row>
    <row r="453" spans="1:18" s="18" customFormat="1" ht="25.05" customHeight="1" x14ac:dyDescent="0.3">
      <c r="A453" s="30">
        <v>99312</v>
      </c>
      <c r="B453" s="31" t="s">
        <v>489</v>
      </c>
      <c r="C453" s="47">
        <v>35228.99</v>
      </c>
      <c r="D453" s="40">
        <f t="shared" si="78"/>
        <v>9.2961928675097877E-4</v>
      </c>
      <c r="E453" s="41">
        <f t="shared" si="79"/>
        <v>30384</v>
      </c>
      <c r="F453" s="41">
        <f t="shared" si="80"/>
        <v>248164</v>
      </c>
      <c r="G453" s="41">
        <f t="shared" si="81"/>
        <v>-151965</v>
      </c>
      <c r="H453" s="41">
        <f t="shared" si="82"/>
        <v>4258</v>
      </c>
      <c r="I453" s="41">
        <f t="shared" si="83"/>
        <v>13095</v>
      </c>
      <c r="J453" s="42">
        <f t="shared" si="84"/>
        <v>51023</v>
      </c>
      <c r="K453" s="42">
        <f t="shared" si="85"/>
        <v>68376</v>
      </c>
      <c r="L453" s="42"/>
      <c r="M453" s="41">
        <f t="shared" si="86"/>
        <v>514</v>
      </c>
      <c r="N453" s="41">
        <f t="shared" si="87"/>
        <v>636</v>
      </c>
      <c r="O453" s="41">
        <f t="shared" si="88"/>
        <v>29062</v>
      </c>
      <c r="P453" s="41">
        <f t="shared" si="89"/>
        <v>30212</v>
      </c>
      <c r="Q453" s="41">
        <f t="shared" si="90"/>
        <v>45452</v>
      </c>
    </row>
    <row r="454" spans="1:18" s="18" customFormat="1" ht="25.05" customHeight="1" thickBot="1" x14ac:dyDescent="0.35">
      <c r="B454" s="18" t="s">
        <v>11</v>
      </c>
      <c r="C454" s="48">
        <f t="shared" ref="C454:K454" si="91">SUM(C11:C453)</f>
        <v>37896147.920000009</v>
      </c>
      <c r="D454" s="33">
        <f t="shared" si="91"/>
        <v>0.99999999999999989</v>
      </c>
      <c r="E454" s="34">
        <f t="shared" si="91"/>
        <v>32683892</v>
      </c>
      <c r="F454" s="19">
        <f t="shared" si="91"/>
        <v>266951890</v>
      </c>
      <c r="G454" s="19">
        <f t="shared" si="91"/>
        <v>-163470502</v>
      </c>
      <c r="H454" s="19">
        <f t="shared" si="91"/>
        <v>4580038</v>
      </c>
      <c r="I454" s="19">
        <f t="shared" si="91"/>
        <v>14086252</v>
      </c>
      <c r="J454" s="19">
        <f t="shared" si="91"/>
        <v>54886375</v>
      </c>
      <c r="K454" s="19">
        <f t="shared" si="91"/>
        <v>73552665</v>
      </c>
      <c r="L454" s="19"/>
      <c r="M454" s="19">
        <f>SUM(M11:M453)</f>
        <v>553254</v>
      </c>
      <c r="N454" s="19">
        <f>SUM(N11:N453)</f>
        <v>684252</v>
      </c>
      <c r="O454" s="19">
        <f>SUM(O11:O453)</f>
        <v>31262684</v>
      </c>
      <c r="P454" s="19">
        <f>SUM(P11:P453)</f>
        <v>32500190</v>
      </c>
      <c r="Q454" s="19">
        <f>SUM(Q11:Q453)</f>
        <v>48893325</v>
      </c>
    </row>
    <row r="455" spans="1:18" ht="15.75" customHeight="1" thickTop="1" x14ac:dyDescent="0.25">
      <c r="C455" s="35"/>
      <c r="D455" s="36"/>
      <c r="E455" s="37"/>
      <c r="F455" s="5"/>
      <c r="G455" s="5"/>
      <c r="H455" s="5"/>
      <c r="I455" s="5"/>
      <c r="J455" s="5"/>
      <c r="K455" s="5"/>
      <c r="L455" s="5"/>
      <c r="M455" s="5"/>
      <c r="N455" s="5"/>
      <c r="O455" s="5"/>
      <c r="P455" s="5"/>
      <c r="Q455" s="5"/>
    </row>
    <row r="456" spans="1:18" ht="138.6" hidden="1" customHeight="1" x14ac:dyDescent="0.25">
      <c r="C456" s="38">
        <f t="shared" ref="C456:Q456" si="92">+C454-C9</f>
        <v>0</v>
      </c>
      <c r="D456" s="38">
        <f t="shared" si="92"/>
        <v>0</v>
      </c>
      <c r="E456" s="38">
        <f t="shared" si="92"/>
        <v>0</v>
      </c>
      <c r="F456" s="38">
        <f t="shared" si="92"/>
        <v>0</v>
      </c>
      <c r="G456" s="38">
        <f t="shared" si="92"/>
        <v>0</v>
      </c>
      <c r="H456" s="38">
        <f t="shared" si="92"/>
        <v>0</v>
      </c>
      <c r="I456" s="38">
        <f t="shared" si="92"/>
        <v>0</v>
      </c>
      <c r="J456" s="38">
        <f t="shared" si="92"/>
        <v>0</v>
      </c>
      <c r="K456" s="38">
        <f t="shared" si="92"/>
        <v>0</v>
      </c>
      <c r="L456" s="38">
        <f t="shared" si="92"/>
        <v>0</v>
      </c>
      <c r="M456" s="38">
        <f t="shared" si="92"/>
        <v>0</v>
      </c>
      <c r="N456" s="38">
        <f t="shared" si="92"/>
        <v>0</v>
      </c>
      <c r="O456" s="38">
        <f t="shared" si="92"/>
        <v>0</v>
      </c>
      <c r="P456" s="38">
        <f t="shared" si="92"/>
        <v>0</v>
      </c>
      <c r="Q456" s="38">
        <f t="shared" si="92"/>
        <v>0</v>
      </c>
      <c r="R456" s="39"/>
    </row>
    <row r="457" spans="1:18" ht="138.6" hidden="1" customHeight="1" x14ac:dyDescent="0.25">
      <c r="C457" s="2">
        <f t="shared" ref="C457:Q457" si="93">+C454-C9</f>
        <v>0</v>
      </c>
      <c r="D457" s="2">
        <f t="shared" si="93"/>
        <v>0</v>
      </c>
      <c r="E457" s="2">
        <f t="shared" si="93"/>
        <v>0</v>
      </c>
      <c r="F457" s="2">
        <f t="shared" si="93"/>
        <v>0</v>
      </c>
      <c r="G457" s="2">
        <f t="shared" si="93"/>
        <v>0</v>
      </c>
      <c r="H457" s="2">
        <f t="shared" si="93"/>
        <v>0</v>
      </c>
      <c r="I457" s="2">
        <f t="shared" si="93"/>
        <v>0</v>
      </c>
      <c r="J457" s="2">
        <f t="shared" si="93"/>
        <v>0</v>
      </c>
      <c r="K457" s="2">
        <f t="shared" si="93"/>
        <v>0</v>
      </c>
      <c r="L457" s="2">
        <f t="shared" si="93"/>
        <v>0</v>
      </c>
      <c r="M457" s="2">
        <f t="shared" si="93"/>
        <v>0</v>
      </c>
      <c r="N457" s="2">
        <f t="shared" si="93"/>
        <v>0</v>
      </c>
      <c r="O457" s="2">
        <f t="shared" si="93"/>
        <v>0</v>
      </c>
      <c r="P457" s="2">
        <f t="shared" si="93"/>
        <v>0</v>
      </c>
      <c r="Q457" s="2">
        <f t="shared" si="93"/>
        <v>0</v>
      </c>
    </row>
    <row r="458" spans="1:18" s="18" customFormat="1" ht="72" customHeight="1" x14ac:dyDescent="0.3">
      <c r="A458" s="51" t="s">
        <v>513</v>
      </c>
      <c r="B458" s="51"/>
      <c r="C458" s="51"/>
      <c r="D458" s="51"/>
      <c r="E458" s="43"/>
      <c r="F458" s="17"/>
      <c r="G458" s="17"/>
      <c r="H458" s="17"/>
      <c r="I458" s="17"/>
      <c r="J458" s="17"/>
      <c r="K458" s="17"/>
      <c r="L458" s="17"/>
      <c r="M458" s="17"/>
      <c r="N458" s="17"/>
      <c r="O458" s="17"/>
      <c r="P458" s="17"/>
      <c r="Q458" s="17"/>
      <c r="R458" s="17"/>
    </row>
    <row r="459" spans="1:18" x14ac:dyDescent="0.25">
      <c r="A459" s="10" t="s">
        <v>18</v>
      </c>
      <c r="B459" s="9"/>
      <c r="C459" s="7"/>
      <c r="E459" s="7"/>
      <c r="F459" s="3"/>
      <c r="G459" s="3"/>
      <c r="H459" s="3"/>
      <c r="I459" s="3"/>
      <c r="J459" s="3"/>
      <c r="K459" s="3"/>
      <c r="L459" s="3"/>
      <c r="M459" s="3"/>
      <c r="N459" s="3"/>
      <c r="O459" s="3"/>
      <c r="P459" s="3"/>
      <c r="Q459" s="3"/>
    </row>
    <row r="460" spans="1:18" s="18" customFormat="1" ht="99" customHeight="1" x14ac:dyDescent="0.3">
      <c r="A460" s="52" t="s">
        <v>514</v>
      </c>
      <c r="B460" s="52"/>
      <c r="C460" s="52"/>
      <c r="D460" s="52"/>
      <c r="E460" s="44"/>
    </row>
    <row r="461" spans="1:18" x14ac:dyDescent="0.25">
      <c r="A461" s="10" t="s">
        <v>17</v>
      </c>
    </row>
    <row r="462" spans="1:18" x14ac:dyDescent="0.25">
      <c r="A462" s="8"/>
      <c r="B462" s="9"/>
      <c r="C462" s="7"/>
      <c r="E462" s="7"/>
    </row>
    <row r="463" spans="1:18" x14ac:dyDescent="0.25">
      <c r="A463" s="10"/>
      <c r="B463" s="9"/>
      <c r="C463" s="7"/>
      <c r="E463" s="7"/>
    </row>
    <row r="464" spans="1:18" x14ac:dyDescent="0.25">
      <c r="A464" s="10"/>
      <c r="B464" s="9"/>
      <c r="C464" s="7"/>
      <c r="E464" s="7"/>
    </row>
    <row r="465" spans="1:1" x14ac:dyDescent="0.25">
      <c r="A465" s="8"/>
    </row>
  </sheetData>
  <autoFilter ref="A8:Q453" xr:uid="{00000000-0009-0000-0000-000000000000}"/>
  <mergeCells count="6">
    <mergeCell ref="M6:P6"/>
    <mergeCell ref="M7:P7"/>
    <mergeCell ref="A458:D458"/>
    <mergeCell ref="A460:D460"/>
    <mergeCell ref="H6:K6"/>
    <mergeCell ref="H7:K7"/>
  </mergeCells>
  <pageMargins left="1" right="0.6" top="1" bottom="1" header="0.6" footer="0.4"/>
  <pageSetup scale="50" firstPageNumber="118" fitToWidth="2" fitToHeight="100" pageOrder="overThenDown" orientation="portrait" useFirstPageNumber="1" r:id="rId1"/>
  <headerFooter differentOddEven="1" scaleWithDoc="0" alignWithMargins="0">
    <oddHeader>&amp;C&amp;"Bookman Old Style,Regular"&amp;5                                                            &amp;10___________________________________________________________________________________________________</oddHeader>
    <oddFooter>&amp;L&amp;"Bookman Old Style,Regular"See notes to Schedules.
&amp;C&amp;"Bookman Old Style,Regular"___________________________________________________________________________________________________
&amp;P</oddFooter>
    <evenHeader>&amp;C&amp;"Bookman Old Style,Regular"&amp;5                                                            &amp;10___________________________________________________________________________________________________&amp;R&amp;"Bookman Old Style,Bold"Schedule 3</evenHeader>
    <evenFooter>&amp;C&amp;"Bookman Old Style,Regular"___________________________________________________________________________________________________
&amp;P&amp;R&amp;"Bookman Old Style,Regular"&amp;8
(Continued)</evenFooter>
  </headerFooter>
  <colBreaks count="1" manualBreakCount="1">
    <brk id="7" min="5" max="46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Protection Occupations</vt:lpstr>
      <vt:lpstr>'Protection Occupations'!Print_Area</vt:lpstr>
      <vt:lpstr>'Protection Occupations'!Print_Titles</vt:lpstr>
    </vt:vector>
  </TitlesOfParts>
  <Company>Office of Auditor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Teachout</dc:creator>
  <cp:lastModifiedBy>jlloyd</cp:lastModifiedBy>
  <cp:lastPrinted>2021-02-09T21:08:57Z</cp:lastPrinted>
  <dcterms:created xsi:type="dcterms:W3CDTF">2015-06-26T18:47:52Z</dcterms:created>
  <dcterms:modified xsi:type="dcterms:W3CDTF">2021-03-17T11:08:17Z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bName">
    <vt:lpwstr>PBC Report Information</vt:lpwstr>
  </property>
  <property fmtid="{D5CDD505-2E9C-101B-9397-08002B2CF9AE}" pid="3" name="tabIndex">
    <vt:lpwstr>1500</vt:lpwstr>
  </property>
  <property fmtid="{D5CDD505-2E9C-101B-9397-08002B2CF9AE}" pid="4" name="workpaperIndex">
    <vt:lpwstr>1500.025</vt:lpwstr>
  </property>
</Properties>
</file>